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13_ncr:1_{ACC2C301-EC74-46C6-A447-9FDBEAABE2D2}" xr6:coauthVersionLast="36" xr6:coauthVersionMax="36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<sst xmlns="http://schemas.openxmlformats.org/spreadsheetml/2006/main" count="859" uniqueCount="603">
  <si>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</si>
  <si>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</si>
  <si>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</si>
  <si>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</si>
  <si>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</si>
  <si>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</si>
  <si>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</si>
  <si>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</si>
  <si>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</si>
  <si>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</si>
  <si>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</si>
  <si>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</si>
  <si>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</si>
  <si>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</si>
  <si>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</si>
  <si>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</si>
  <si>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</si>
  <si>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</si>
  <si>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</si>
  <si>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</si>
  <si>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</si>
  <si>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</si>
  <si>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</si>
  <si>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</si>
  <si>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</si>
  <si>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</si>
  <si>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</si>
  <si>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</si>
  <si>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</si>
  <si>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</si>
  <si>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</si>
  <si>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</si>
  <si>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</si>
  <si>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</si>
  <si>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</si>
  <si>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</si>
  <si>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</si>
  <si>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</si>
  <si>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</si>
  <si>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</si>
  <si>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</si>
  <si>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</si>
  <si>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</si>
  <si>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</si>
  <si>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</si>
  <si>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</si>
  <si>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</si>
  <si>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</si>
  <si>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</si>
  <si>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</si>
  <si>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</si>
  <si>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</si>
  <si>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</si>
  <si>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</si>
  <si>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</si>
  <si>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</si>
  <si>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</si>
  <si>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</si>
  <si>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</si>
  <si>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</si>
  <si>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</si>
  <si>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</si>
  <si>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</si>
  <si>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</si>
  <si>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</si>
  <si>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</si>
  <si>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</si>
  <si>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</si>
  <si>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</si>
  <si>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</si>
  <si>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</si>
  <si>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</si>
  <si>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</si>
  <si>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</si>
  <si>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</si>
  <si>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</si>
  <si>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</si>
  <si>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</si>
  <si>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</si>
  <si>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</si>
  <si>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</si>
  <si>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</si>
  <si>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</si>
  <si>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</si>
  <si>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</si>
  <si>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</si>
  <si>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</si>
  <si>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</si>
  <si>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</si>
  <si>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</si>
  <si>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</si>
  <si>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</si>
  <si>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</si>
  <si>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</si>
  <si>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</si>
  <si>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</si>
  <si>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</si>
  <si>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</si>
  <si>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</si>
  <si>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</si>
  <si>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</si>
  <si>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</si>
  <si>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</si>
  <si>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</si>
  <si>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</si>
  <si>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</si>
  <si>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</si>
  <si>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</si>
  <si>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</si>
  <si>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</si>
  <si>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</si>
  <si>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</si>
  <si>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</si>
  <si>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</si>
  <si>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</si>
  <si>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</si>
  <si>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</si>
  <si>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</si>
  <si>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</si>
  <si>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</si>
  <si>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</si>
  <si>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</si>
  <si>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</si>
  <si>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</si>
  <si>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</si>
  <si>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</si>
  <si>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</si>
  <si>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</si>
  <si>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</si>
  <si>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</si>
  <si>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</si>
  <si>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</si>
  <si>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</si>
  <si>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</si>
  <si>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</si>
  <si>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</si>
  <si>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</si>
  <si>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</si>
  <si>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</si>
  <si>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</si>
  <si>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</si>
  <si>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</si>
  <si>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</si>
  <si>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</si>
  <si>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</si>
  <si>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</si>
  <si>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</si>
  <si>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</si>
  <si>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</si>
  <si>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</si>
  <si>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</si>
  <si>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</si>
  <si>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</si>
  <si>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</si>
  <si>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</si>
  <si>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</si>
  <si>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</si>
  <si>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</si>
  <si>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</si>
  <si>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</si>
  <si>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</si>
  <si>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</si>
  <si>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</si>
  <si>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</si>
  <si>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</si>
  <si>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</si>
  <si>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</si>
  <si>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</si>
  <si>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</si>
  <si>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</si>
  <si>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</si>
  <si>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</si>
  <si>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</si>
  <si>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</si>
  <si>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</si>
  <si>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</si>
  <si>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</si>
  <si>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</si>
  <si>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</si>
  <si>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</si>
  <si>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</si>
  <si>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</si>
  <si>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</si>
  <si>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</si>
  <si>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</si>
  <si>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</si>
  <si>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</si>
  <si>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</si>
  <si>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</si>
  <si>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</si>
  <si>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</si>
  <si>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</si>
  <si>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</si>
  <si>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</si>
  <si>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</si>
  <si>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</si>
  <si>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</si>
  <si>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</si>
  <si>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</si>
  <si>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</si>
  <si>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</si>
  <si>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</si>
  <si>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</si>
  <si>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</si>
  <si>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</si>
  <si>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</si>
  <si>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</si>
  <si>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</si>
  <si>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</si>
  <si>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</si>
  <si>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</si>
  <si>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</si>
  <si>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</si>
  <si>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</si>
  <si>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</si>
  <si>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</si>
  <si>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</si>
  <si>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</si>
  <si>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</si>
  <si>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</si>
  <si>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</si>
  <si>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</si>
  <si>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</si>
  <si>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</si>
  <si>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</si>
  <si>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</si>
  <si>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</si>
  <si>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</si>
  <si>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</si>
  <si>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</si>
  <si>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</si>
  <si>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</si>
  <si>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</si>
  <si>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</si>
  <si>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</si>
  <si>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</si>
  <si>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</si>
  <si>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</si>
  <si>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</si>
  <si>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</si>
  <si>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</si>
  <si>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</si>
  <si>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</si>
  <si>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</si>
  <si>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</si>
  <si>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</si>
  <si>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</si>
  <si>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</si>
  <si>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</si>
  <si>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</si>
  <si>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</si>
  <si>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</si>
  <si>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</si>
  <si>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</si>
  <si>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</si>
  <si>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</si>
  <si>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</si>
  <si>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</si>
  <si>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</si>
  <si>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</si>
  <si>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</si>
  <si>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</si>
  <si>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</si>
  <si>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</si>
  <si>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</si>
  <si>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</si>
  <si>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</si>
  <si>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</si>
  <si>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</si>
  <si>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</si>
  <si>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</si>
  <si>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</si>
  <si>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</si>
  <si>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</si>
  <si>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</si>
  <si>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</si>
  <si>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</si>
  <si>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</si>
  <si>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</si>
  <si>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</si>
  <si>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</si>
  <si>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</si>
  <si>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</si>
  <si>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</si>
  <si>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</si>
  <si>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</si>
  <si>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</si>
  <si>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</si>
  <si>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</si>
  <si>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</si>
  <si>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</si>
  <si>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</si>
  <si>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</si>
  <si>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</si>
  <si>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</si>
  <si>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</si>
  <si>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</si>
  <si>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</si>
  <si>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</si>
  <si>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</si>
  <si>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</si>
  <si>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</si>
  <si>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</si>
  <si>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</si>
  <si>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</si>
  <si>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</si>
  <si>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</si>
  <si>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</si>
  <si>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</si>
  <si>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</si>
  <si>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</si>
  <si>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</si>
  <si>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</si>
  <si>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</si>
  <si>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</si>
  <si>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</si>
  <si>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</si>
  <si>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</si>
  <si>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</si>
  <si>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</si>
  <si>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</si>
  <si>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</si>
  <si>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</si>
  <si>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</si>
  <si>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</si>
  <si>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</si>
  <si>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</si>
  <si>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</si>
  <si>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</si>
  <si>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</si>
  <si>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</si>
  <si>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</si>
  <si>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</si>
  <si>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</si>
  <si>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</si>
  <si>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</si>
  <si>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</si>
  <si>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</si>
  <si>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</si>
  <si>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</si>
  <si>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</si>
  <si>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</si>
  <si>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</si>
  <si>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</si>
  <si>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</si>
  <si>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</si>
  <si>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</si>
  <si>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</si>
  <si>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</si>
  <si>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</si>
  <si>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</si>
  <si>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</si>
  <si>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</si>
  <si>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</si>
  <si>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</si>
  <si>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</si>
  <si>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</si>
  <si>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</si>
  <si>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</si>
  <si>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</si>
  <si>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</si>
  <si>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</si>
  <si>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</si>
  <si>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</si>
  <si>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</si>
  <si>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</si>
  <si>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</si>
  <si>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</si>
  <si>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</si>
  <si>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</si>
  <si>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</si>
  <si>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</si>
  <si>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</si>
  <si>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</si>
  <si>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</si>
  <si>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</si>
  <si>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</si>
  <si>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</si>
  <si>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</si>
  <si>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</si>
  <si>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</si>
  <si>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</si>
  <si>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</si>
  <si>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</si>
  <si>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</si>
  <si>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</si>
  <si>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</si>
  <si>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</si>
  <si>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</si>
  <si>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</si>
  <si>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</si>
  <si>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</si>
  <si>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</si>
  <si>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</si>
  <si>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</si>
  <si>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</si>
  <si>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</si>
  <si>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</si>
  <si>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</si>
  <si>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</si>
  <si>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</si>
  <si>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</si>
  <si>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</si>
  <si>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</si>
  <si>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</si>
  <si>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</si>
  <si>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</si>
  <si>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</si>
  <si>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</si>
  <si>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</si>
  <si>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</si>
  <si>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</si>
  <si>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</si>
  <si>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</si>
  <si>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</si>
  <si>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</si>
  <si>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</si>
  <si>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</si>
  <si>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</si>
  <si>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</si>
  <si>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</si>
  <si>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</si>
  <si>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</si>
  <si>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</si>
  <si>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</si>
  <si>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</si>
  <si>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</si>
  <si>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</si>
  <si>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</si>
  <si>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</si>
  <si>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</si>
  <si>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</si>
  <si>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</si>
  <si>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</si>
  <si>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</si>
  <si>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</si>
  <si>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</si>
  <si>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</si>
  <si>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</si>
  <si>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</si>
  <si>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</si>
  <si>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</si>
  <si>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</si>
  <si>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</si>
  <si>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</si>
  <si>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</si>
  <si>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</si>
  <si>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</si>
  <si>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</si>
  <si>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</si>
  <si>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</si>
  <si>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</si>
  <si>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</si>
  <si>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</si>
  <si>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</si>
  <si>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</si>
  <si>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</si>
  <si>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</si>
  <si>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</si>
  <si>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</si>
  <si>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</si>
  <si>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</si>
  <si>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</si>
  <si>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</si>
  <si>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</si>
  <si>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</si>
  <si>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</si>
  <si>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</si>
  <si>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</si>
  <si>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</si>
  <si>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</si>
  <si>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</si>
  <si>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</si>
  <si>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</si>
  <si>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</si>
  <si>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</si>
  <si>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</si>
  <si>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</si>
  <si>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</si>
  <si>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</si>
  <si>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</si>
  <si>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</si>
  <si>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</si>
  <si>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</si>
  <si>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</si>
  <si>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</si>
  <si>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</si>
  <si>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</si>
  <si>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</si>
  <si>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</si>
  <si>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</si>
  <si>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</si>
  <si>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</si>
  <si>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</si>
  <si>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</si>
  <si>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</si>
  <si>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</si>
  <si>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</si>
  <si>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</si>
  <si>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</si>
  <si>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</si>
  <si>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</si>
  <si>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</si>
  <si>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</si>
  <si>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</si>
  <si>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</si>
  <si>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</si>
  <si>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</si>
  <si>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</si>
  <si>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</si>
  <si>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</si>
  <si>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</si>
  <si>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</si>
  <si>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</si>
  <si>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</si>
  <si>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</si>
  <si>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</si>
  <si>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</si>
  <si>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</si>
  <si>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</si>
  <si>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</si>
  <si>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</si>
  <si>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</si>
  <si>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</si>
  <si>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</si>
  <si>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</si>
  <si>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</si>
  <si>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</si>
  <si>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</si>
  <si>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</si>
  <si>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</si>
  <si>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</si>
  <si>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</si>
  <si>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</si>
  <si>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</si>
  <si>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</si>
  <si>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</si>
  <si>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</si>
  <si>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</si>
  <si>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</si>
  <si>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</si>
  <si>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</si>
  <si>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</si>
  <si>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</si>
  <si>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</si>
  <si>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</si>
  <si>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</si>
  <si>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</si>
  <si>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</si>
  <si>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</si>
  <si>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</si>
  <si>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</si>
  <si>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</si>
  <si>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</si>
  <si>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</si>
  <si>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</si>
  <si>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</si>
  <si>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</si>
  <si>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</si>
  <si>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</si>
  <si>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</si>
  <si>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</si>
  <si>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</si>
  <si>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</si>
  <si>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</si>
  <si>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</si>
  <si>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</si>
  <si>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</si>
  <si>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</si>
  <si>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</si>
  <si>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</si>
  <si>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</si>
  <si>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</si>
  <si>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</si>
  <si>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</si>
  <si>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</si>
  <si>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</si>
  <si>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</si>
  <si>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</si>
  <si>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</si>
  <si>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</si>
  <si>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</si>
  <si>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</si>
  <si>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</si>
  <si>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</si>
  <si>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</si>
  <si>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</si>
  <si>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</si>
  <si>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</si>
  <si>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</si>
  <si>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</si>
  <si>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</si>
  <si>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</si>
  <si>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</si>
  <si>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</si>
  <si>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</si>
  <si>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</si>
  <si>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</si>
  <si>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</si>
  <si>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</si>
  <si>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COLEGIO DE EDUCACION PROFESIONAL TECNICA DEL ESTADO DE GUANAJUATO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</si>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</sst>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2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2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0" zoomScaleNormal="100" workbookViewId="0">
      <selection activeCell="E94" sqref="E94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899999999999999" customHeight="1" x14ac:dyDescent="0.3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899999999999999" customHeight="1" x14ac:dyDescent="0.3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565828676.29999995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84139130.599999994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84139130.599999994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84139130.599999994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477514204.16999996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346203656.08999997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346203656.08999997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131310548.08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131310548.08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4175341.53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4175341.53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4175341.53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596312385.97000003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576299569.98000002</v>
      </c>
      <c r="D95" s="124">
        <f>C95/$C$94</f>
        <v>0.96643904023988048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429231286.62</v>
      </c>
      <c r="D96" s="124">
        <f t="shared" ref="D96:D159" si="0">C96/$C$94</f>
        <v>0.71980944337049924</v>
      </c>
      <c r="E96" s="42"/>
    </row>
    <row r="97" spans="1:5" x14ac:dyDescent="0.2">
      <c r="A97" s="44">
        <v>5111</v>
      </c>
      <c r="B97" s="42" t="s">
        <v>279</v>
      </c>
      <c r="C97" s="45">
        <v>158879779.30000001</v>
      </c>
      <c r="D97" s="46">
        <f t="shared" si="0"/>
        <v>0.26643716118952648</v>
      </c>
      <c r="E97" s="42"/>
    </row>
    <row r="98" spans="1:5" x14ac:dyDescent="0.2">
      <c r="A98" s="44">
        <v>5112</v>
      </c>
      <c r="B98" s="42" t="s">
        <v>280</v>
      </c>
      <c r="C98" s="45">
        <v>66986564.82</v>
      </c>
      <c r="D98" s="46">
        <f t="shared" si="0"/>
        <v>0.11233468630881338</v>
      </c>
      <c r="E98" s="42"/>
    </row>
    <row r="99" spans="1:5" x14ac:dyDescent="0.2">
      <c r="A99" s="44">
        <v>5113</v>
      </c>
      <c r="B99" s="42" t="s">
        <v>281</v>
      </c>
      <c r="C99" s="45">
        <v>77338061.430000007</v>
      </c>
      <c r="D99" s="46">
        <f t="shared" si="0"/>
        <v>0.12969387061145302</v>
      </c>
      <c r="E99" s="42"/>
    </row>
    <row r="100" spans="1:5" x14ac:dyDescent="0.2">
      <c r="A100" s="44">
        <v>5114</v>
      </c>
      <c r="B100" s="42" t="s">
        <v>282</v>
      </c>
      <c r="C100" s="45">
        <v>44752748</v>
      </c>
      <c r="D100" s="46">
        <f t="shared" si="0"/>
        <v>7.5049167270276135E-2</v>
      </c>
      <c r="E100" s="42"/>
    </row>
    <row r="101" spans="1:5" x14ac:dyDescent="0.2">
      <c r="A101" s="44">
        <v>5115</v>
      </c>
      <c r="B101" s="42" t="s">
        <v>283</v>
      </c>
      <c r="C101" s="45">
        <v>46102940.799999997</v>
      </c>
      <c r="D101" s="46">
        <f t="shared" si="0"/>
        <v>7.7313404659549362E-2</v>
      </c>
      <c r="E101" s="42"/>
    </row>
    <row r="102" spans="1:5" x14ac:dyDescent="0.2">
      <c r="A102" s="44">
        <v>5116</v>
      </c>
      <c r="B102" s="42" t="s">
        <v>284</v>
      </c>
      <c r="C102" s="45">
        <v>35171192.270000003</v>
      </c>
      <c r="D102" s="46">
        <f t="shared" si="0"/>
        <v>5.8981153330880901E-2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51119244.149999991</v>
      </c>
      <c r="D103" s="124">
        <f t="shared" si="0"/>
        <v>8.5725611865073284E-2</v>
      </c>
      <c r="E103" s="42"/>
    </row>
    <row r="104" spans="1:5" x14ac:dyDescent="0.2">
      <c r="A104" s="44">
        <v>5121</v>
      </c>
      <c r="B104" s="42" t="s">
        <v>286</v>
      </c>
      <c r="C104" s="45">
        <v>2259962.0499999998</v>
      </c>
      <c r="D104" s="46">
        <f t="shared" si="0"/>
        <v>3.7898962073776151E-3</v>
      </c>
      <c r="E104" s="42"/>
    </row>
    <row r="105" spans="1:5" x14ac:dyDescent="0.2">
      <c r="A105" s="44">
        <v>5122</v>
      </c>
      <c r="B105" s="42" t="s">
        <v>287</v>
      </c>
      <c r="C105" s="45">
        <v>43481817.509999998</v>
      </c>
      <c r="D105" s="46">
        <f t="shared" si="0"/>
        <v>7.2917850665251027E-2</v>
      </c>
      <c r="E105" s="42"/>
    </row>
    <row r="106" spans="1:5" x14ac:dyDescent="0.2">
      <c r="A106" s="44">
        <v>5123</v>
      </c>
      <c r="B106" s="42" t="s">
        <v>288</v>
      </c>
      <c r="C106" s="45">
        <v>17306.38</v>
      </c>
      <c r="D106" s="46">
        <f t="shared" si="0"/>
        <v>2.9022338638578389E-5</v>
      </c>
      <c r="E106" s="42"/>
    </row>
    <row r="107" spans="1:5" x14ac:dyDescent="0.2">
      <c r="A107" s="44">
        <v>5124</v>
      </c>
      <c r="B107" s="42" t="s">
        <v>289</v>
      </c>
      <c r="C107" s="45">
        <v>1322691.5</v>
      </c>
      <c r="D107" s="46">
        <f t="shared" si="0"/>
        <v>2.21811844113958E-3</v>
      </c>
      <c r="E107" s="42"/>
    </row>
    <row r="108" spans="1:5" x14ac:dyDescent="0.2">
      <c r="A108" s="44">
        <v>5125</v>
      </c>
      <c r="B108" s="42" t="s">
        <v>290</v>
      </c>
      <c r="C108" s="45">
        <v>150652.54</v>
      </c>
      <c r="D108" s="46">
        <f t="shared" si="0"/>
        <v>2.5264029985716112E-4</v>
      </c>
      <c r="E108" s="42"/>
    </row>
    <row r="109" spans="1:5" x14ac:dyDescent="0.2">
      <c r="A109" s="44">
        <v>5126</v>
      </c>
      <c r="B109" s="42" t="s">
        <v>291</v>
      </c>
      <c r="C109" s="45">
        <v>1911436.4</v>
      </c>
      <c r="D109" s="46">
        <f t="shared" si="0"/>
        <v>3.2054279685818274E-3</v>
      </c>
      <c r="E109" s="42"/>
    </row>
    <row r="110" spans="1:5" x14ac:dyDescent="0.2">
      <c r="A110" s="44">
        <v>5127</v>
      </c>
      <c r="B110" s="42" t="s">
        <v>292</v>
      </c>
      <c r="C110" s="45">
        <v>178832.36</v>
      </c>
      <c r="D110" s="46">
        <f t="shared" si="0"/>
        <v>2.9989710797152032E-4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1796545.41</v>
      </c>
      <c r="D112" s="46">
        <f t="shared" si="0"/>
        <v>3.0127588362559733E-3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95949039.209999993</v>
      </c>
      <c r="D113" s="124">
        <f t="shared" si="0"/>
        <v>0.16090398500430797</v>
      </c>
      <c r="E113" s="42"/>
    </row>
    <row r="114" spans="1:5" x14ac:dyDescent="0.2">
      <c r="A114" s="44">
        <v>5131</v>
      </c>
      <c r="B114" s="42" t="s">
        <v>296</v>
      </c>
      <c r="C114" s="45">
        <v>7036668.8899999997</v>
      </c>
      <c r="D114" s="46">
        <f t="shared" si="0"/>
        <v>1.1800306442660422E-2</v>
      </c>
      <c r="E114" s="42"/>
    </row>
    <row r="115" spans="1:5" x14ac:dyDescent="0.2">
      <c r="A115" s="44">
        <v>5132</v>
      </c>
      <c r="B115" s="42" t="s">
        <v>297</v>
      </c>
      <c r="C115" s="45">
        <v>4041514.33</v>
      </c>
      <c r="D115" s="46">
        <f t="shared" si="0"/>
        <v>6.7775119636762421E-3</v>
      </c>
      <c r="E115" s="42"/>
    </row>
    <row r="116" spans="1:5" x14ac:dyDescent="0.2">
      <c r="A116" s="44">
        <v>5133</v>
      </c>
      <c r="B116" s="42" t="s">
        <v>298</v>
      </c>
      <c r="C116" s="45">
        <v>19844238.190000001</v>
      </c>
      <c r="D116" s="46">
        <f t="shared" si="0"/>
        <v>3.3278259276335653E-2</v>
      </c>
      <c r="E116" s="42"/>
    </row>
    <row r="117" spans="1:5" x14ac:dyDescent="0.2">
      <c r="A117" s="44">
        <v>5134</v>
      </c>
      <c r="B117" s="42" t="s">
        <v>299</v>
      </c>
      <c r="C117" s="45">
        <v>4216571.01</v>
      </c>
      <c r="D117" s="46">
        <f t="shared" si="0"/>
        <v>7.0710773567801291E-3</v>
      </c>
      <c r="E117" s="42"/>
    </row>
    <row r="118" spans="1:5" x14ac:dyDescent="0.2">
      <c r="A118" s="44">
        <v>5135</v>
      </c>
      <c r="B118" s="42" t="s">
        <v>300</v>
      </c>
      <c r="C118" s="45">
        <v>35169792.990000002</v>
      </c>
      <c r="D118" s="46">
        <f t="shared" si="0"/>
        <v>5.8978806775563712E-2</v>
      </c>
      <c r="E118" s="42"/>
    </row>
    <row r="119" spans="1:5" x14ac:dyDescent="0.2">
      <c r="A119" s="44">
        <v>5136</v>
      </c>
      <c r="B119" s="42" t="s">
        <v>301</v>
      </c>
      <c r="C119" s="45">
        <v>2737943.85</v>
      </c>
      <c r="D119" s="46">
        <f t="shared" si="0"/>
        <v>4.5914589641573265E-3</v>
      </c>
      <c r="E119" s="42"/>
    </row>
    <row r="120" spans="1:5" x14ac:dyDescent="0.2">
      <c r="A120" s="44">
        <v>5137</v>
      </c>
      <c r="B120" s="42" t="s">
        <v>302</v>
      </c>
      <c r="C120" s="45">
        <v>1295716.25</v>
      </c>
      <c r="D120" s="46">
        <f t="shared" si="0"/>
        <v>2.172881664854747E-3</v>
      </c>
      <c r="E120" s="42"/>
    </row>
    <row r="121" spans="1:5" x14ac:dyDescent="0.2">
      <c r="A121" s="44">
        <v>5138</v>
      </c>
      <c r="B121" s="42" t="s">
        <v>303</v>
      </c>
      <c r="C121" s="45">
        <v>7369214.7000000002</v>
      </c>
      <c r="D121" s="46">
        <f t="shared" si="0"/>
        <v>1.2357976915090841E-2</v>
      </c>
      <c r="E121" s="42"/>
    </row>
    <row r="122" spans="1:5" x14ac:dyDescent="0.2">
      <c r="A122" s="44">
        <v>5139</v>
      </c>
      <c r="B122" s="42" t="s">
        <v>304</v>
      </c>
      <c r="C122" s="45">
        <v>14237379</v>
      </c>
      <c r="D122" s="46">
        <f t="shared" si="0"/>
        <v>2.3875705645188913E-2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4364809.37</v>
      </c>
      <c r="D123" s="124">
        <f t="shared" si="0"/>
        <v>7.319669141032382E-3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4364809.37</v>
      </c>
      <c r="D133" s="124">
        <f t="shared" si="0"/>
        <v>7.319669141032382E-3</v>
      </c>
      <c r="E133" s="42"/>
    </row>
    <row r="134" spans="1:5" x14ac:dyDescent="0.2">
      <c r="A134" s="44">
        <v>5241</v>
      </c>
      <c r="B134" s="42" t="s">
        <v>314</v>
      </c>
      <c r="C134" s="45">
        <v>121000</v>
      </c>
      <c r="D134" s="46">
        <f t="shared" si="0"/>
        <v>2.0291377950027589E-4</v>
      </c>
      <c r="E134" s="42"/>
    </row>
    <row r="135" spans="1:5" x14ac:dyDescent="0.2">
      <c r="A135" s="44">
        <v>5242</v>
      </c>
      <c r="B135" s="42" t="s">
        <v>315</v>
      </c>
      <c r="C135" s="45">
        <v>368666.46</v>
      </c>
      <c r="D135" s="46">
        <f t="shared" si="0"/>
        <v>6.1824384110402712E-4</v>
      </c>
      <c r="E135" s="42"/>
    </row>
    <row r="136" spans="1:5" x14ac:dyDescent="0.2">
      <c r="A136" s="44">
        <v>5243</v>
      </c>
      <c r="B136" s="42" t="s">
        <v>316</v>
      </c>
      <c r="C136" s="45">
        <v>3875142.91</v>
      </c>
      <c r="D136" s="46">
        <f t="shared" si="0"/>
        <v>6.4985115204280785E-3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15648006.620000001</v>
      </c>
      <c r="D181" s="124">
        <f t="shared" si="1"/>
        <v>2.6241290619087088E-2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15647221.210000001</v>
      </c>
      <c r="D182" s="124">
        <f t="shared" si="1"/>
        <v>2.6239973507421327E-2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15647221.210000001</v>
      </c>
      <c r="D187" s="46">
        <f t="shared" si="1"/>
        <v>2.6239973507421327E-2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785.41</v>
      </c>
      <c r="D200" s="124">
        <f t="shared" si="1"/>
        <v>1.3171116657629064E-6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785.41</v>
      </c>
      <c r="D209" s="46">
        <f t="shared" si="1"/>
        <v>1.3171116657629064E-6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899999999999999" customHeight="1" x14ac:dyDescent="0.3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899999999999999" customHeight="1" x14ac:dyDescent="0.3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1484.78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12210388.51</v>
      </c>
      <c r="D15" s="18">
        <v>12219425.560000001</v>
      </c>
      <c r="E15" s="18">
        <v>13360874.02</v>
      </c>
      <c r="F15" s="18">
        <v>6570813.1799999997</v>
      </c>
      <c r="G15" s="18">
        <v>3726308.57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372544.32</v>
      </c>
      <c r="D20" s="18">
        <v>372544.32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5943</v>
      </c>
      <c r="D21" s="18">
        <v>5943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1344784.68</v>
      </c>
      <c r="D27" s="18">
        <v>1344784.68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1034847270.2099999</v>
      </c>
      <c r="D56" s="18">
        <f>SUM(D57:D63)</f>
        <v>0</v>
      </c>
      <c r="E56" s="18">
        <f>SUM(E57:E63)</f>
        <v>196235.3</v>
      </c>
    </row>
    <row r="57" spans="1:10" x14ac:dyDescent="0.2">
      <c r="A57" s="16">
        <v>1231</v>
      </c>
      <c r="B57" s="14" t="s">
        <v>149</v>
      </c>
      <c r="C57" s="18">
        <v>155662854.03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815148244.02999997</v>
      </c>
      <c r="D59" s="18">
        <v>0</v>
      </c>
      <c r="E59" s="18">
        <v>196235.3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64036172.149999999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370894414.58000004</v>
      </c>
      <c r="D64" s="18">
        <f t="shared" ref="D64:E64" si="0">SUM(D65:D72)</f>
        <v>15647221.210000001</v>
      </c>
      <c r="E64" s="18">
        <f t="shared" si="0"/>
        <v>308669489.63</v>
      </c>
    </row>
    <row r="65" spans="1:9" x14ac:dyDescent="0.2">
      <c r="A65" s="16">
        <v>1241</v>
      </c>
      <c r="B65" s="14" t="s">
        <v>157</v>
      </c>
      <c r="C65" s="18">
        <v>165409986.52000001</v>
      </c>
      <c r="D65" s="18">
        <v>6381456.6699999999</v>
      </c>
      <c r="E65" s="18">
        <v>209607686.93000001</v>
      </c>
    </row>
    <row r="66" spans="1:9" x14ac:dyDescent="0.2">
      <c r="A66" s="16">
        <v>1242</v>
      </c>
      <c r="B66" s="14" t="s">
        <v>158</v>
      </c>
      <c r="C66" s="18">
        <v>12033525.09</v>
      </c>
      <c r="D66" s="18">
        <v>874554.83</v>
      </c>
      <c r="E66" s="18">
        <v>8952609.3399999999</v>
      </c>
    </row>
    <row r="67" spans="1:9" x14ac:dyDescent="0.2">
      <c r="A67" s="16">
        <v>1243</v>
      </c>
      <c r="B67" s="14" t="s">
        <v>159</v>
      </c>
      <c r="C67" s="18">
        <v>10536977.24</v>
      </c>
      <c r="D67" s="18">
        <v>783621.35</v>
      </c>
      <c r="E67" s="18">
        <v>8034507.3600000003</v>
      </c>
    </row>
    <row r="68" spans="1:9" x14ac:dyDescent="0.2">
      <c r="A68" s="16">
        <v>1244</v>
      </c>
      <c r="B68" s="14" t="s">
        <v>160</v>
      </c>
      <c r="C68" s="18">
        <v>19830385.84</v>
      </c>
      <c r="D68" s="18">
        <v>287500</v>
      </c>
      <c r="E68" s="18">
        <v>13898470.689999999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161506809.72</v>
      </c>
      <c r="D70" s="18">
        <v>7320088.3600000003</v>
      </c>
      <c r="E70" s="18">
        <v>68176215.310000002</v>
      </c>
    </row>
    <row r="71" spans="1:9" x14ac:dyDescent="0.2">
      <c r="A71" s="16">
        <v>1247</v>
      </c>
      <c r="B71" s="14" t="s">
        <v>163</v>
      </c>
      <c r="C71" s="18">
        <v>1576730.17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32798869</v>
      </c>
      <c r="D110" s="18">
        <f>SUM(D111:D119)</f>
        <v>32798869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15479789.970000001</v>
      </c>
      <c r="D111" s="18">
        <f>C111</f>
        <v>15479789.970000001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895082.18</v>
      </c>
      <c r="D112" s="18">
        <f t="shared" ref="D112:D119" si="1">C112</f>
        <v>895082.18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5575077.2800000003</v>
      </c>
      <c r="D117" s="18">
        <f t="shared" si="1"/>
        <v>5575077.2800000003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10848919.57</v>
      </c>
      <c r="D119" s="18">
        <f t="shared" si="1"/>
        <v>10848919.57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5656.12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5656.12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899999999999999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899999999999999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198950787.84</v>
      </c>
    </row>
    <row r="10" spans="1:5" x14ac:dyDescent="0.2">
      <c r="A10" s="27">
        <v>3120</v>
      </c>
      <c r="B10" s="23" t="s">
        <v>383</v>
      </c>
      <c r="C10" s="28">
        <v>119153863.09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-30483709.670000002</v>
      </c>
    </row>
    <row r="16" spans="1:5" x14ac:dyDescent="0.2">
      <c r="A16" s="27">
        <v>3220</v>
      </c>
      <c r="B16" s="23" t="s">
        <v>387</v>
      </c>
      <c r="C16" s="28">
        <v>-201529171.71000001</v>
      </c>
    </row>
    <row r="17" spans="1:3" x14ac:dyDescent="0.2">
      <c r="A17" s="27">
        <v>3230</v>
      </c>
      <c r="B17" s="23" t="s">
        <v>388</v>
      </c>
      <c r="C17" s="28">
        <f>SUM(C18:C21)</f>
        <v>351943661.03999996</v>
      </c>
    </row>
    <row r="18" spans="1:3" x14ac:dyDescent="0.2">
      <c r="A18" s="27">
        <v>3231</v>
      </c>
      <c r="B18" s="23" t="s">
        <v>389</v>
      </c>
      <c r="C18" s="28">
        <v>347525674.52999997</v>
      </c>
    </row>
    <row r="19" spans="1:3" x14ac:dyDescent="0.2">
      <c r="A19" s="27">
        <v>3232</v>
      </c>
      <c r="B19" s="23" t="s">
        <v>390</v>
      </c>
      <c r="C19" s="28">
        <v>4417986.51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25000000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25000000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899999999999999" customHeight="1" x14ac:dyDescent="0.3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899999999999999" customHeight="1" x14ac:dyDescent="0.3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113672660.11</v>
      </c>
      <c r="D10" s="28">
        <v>173144057.41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113672660.11</v>
      </c>
      <c r="D16" s="84">
        <f>SUM(D9:D15)</f>
        <v>173144057.41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1173858.8799999999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1173858.8799999999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12476219.940000001</v>
      </c>
      <c r="D29" s="84">
        <f>SUM(D30:D37)</f>
        <v>13911790.609999999</v>
      </c>
    </row>
    <row r="30" spans="1:4" x14ac:dyDescent="0.2">
      <c r="A30" s="27">
        <v>1241</v>
      </c>
      <c r="B30" s="23" t="s">
        <v>157</v>
      </c>
      <c r="C30" s="28">
        <v>6206772.4199999999</v>
      </c>
      <c r="D30" s="28">
        <v>9013692.6099999994</v>
      </c>
    </row>
    <row r="31" spans="1:4" x14ac:dyDescent="0.2">
      <c r="A31" s="27">
        <v>1242</v>
      </c>
      <c r="B31" s="23" t="s">
        <v>158</v>
      </c>
      <c r="C31" s="28">
        <v>81583.38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4600000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1587864.14</v>
      </c>
      <c r="D35" s="28">
        <v>4898098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13650078.82</v>
      </c>
      <c r="D44" s="84">
        <f>D21+D29+D38</f>
        <v>13911790.609999999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-30483709.670000002</v>
      </c>
      <c r="D48" s="84">
        <v>19552858.530000001</v>
      </c>
      <c r="E48" s="156"/>
    </row>
    <row r="49" spans="1:4" x14ac:dyDescent="0.2">
      <c r="A49" s="27"/>
      <c r="B49" s="85" t="s">
        <v>509</v>
      </c>
      <c r="C49" s="84">
        <f>C54+C66+C94+C97+C50</f>
        <v>32035404.810000002</v>
      </c>
      <c r="D49" s="84">
        <f>D54+D66+D94+D97+D50</f>
        <v>55085570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15648006.620000001</v>
      </c>
      <c r="D66" s="84">
        <f>D67+D76+D79+D85</f>
        <v>13942566.67</v>
      </c>
    </row>
    <row r="67" spans="1:4" x14ac:dyDescent="0.2">
      <c r="A67" s="27">
        <v>5510</v>
      </c>
      <c r="B67" s="23" t="s">
        <v>357</v>
      </c>
      <c r="C67" s="28">
        <f>SUM(C68:C75)</f>
        <v>15647221.210000001</v>
      </c>
      <c r="D67" s="28">
        <f>SUM(D68:D75)</f>
        <v>13942276.800000001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15647221.210000001</v>
      </c>
      <c r="D72" s="28">
        <v>13942276.800000001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785.41</v>
      </c>
      <c r="D85" s="28">
        <f>SUM(D86:D93)</f>
        <v>289.87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785.41</v>
      </c>
      <c r="D93" s="28">
        <v>289.87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16387398.189999999</v>
      </c>
      <c r="D97" s="84">
        <f>SUM(D98:D102)</f>
        <v>41143003.329999998</v>
      </c>
    </row>
    <row r="98" spans="1:4" x14ac:dyDescent="0.2">
      <c r="A98" s="27">
        <v>2111</v>
      </c>
      <c r="B98" s="23" t="s">
        <v>522</v>
      </c>
      <c r="C98" s="28">
        <v>14059243.279999999</v>
      </c>
      <c r="D98" s="28">
        <v>24692635.449999999</v>
      </c>
    </row>
    <row r="99" spans="1:4" x14ac:dyDescent="0.2">
      <c r="A99" s="27">
        <v>2112</v>
      </c>
      <c r="B99" s="23" t="s">
        <v>523</v>
      </c>
      <c r="C99" s="28">
        <v>212752.41</v>
      </c>
      <c r="D99" s="28">
        <v>7294486.3799999999</v>
      </c>
    </row>
    <row r="100" spans="1:4" x14ac:dyDescent="0.2">
      <c r="A100" s="27">
        <v>2112</v>
      </c>
      <c r="B100" s="23" t="s">
        <v>524</v>
      </c>
      <c r="C100" s="28">
        <v>2115402.5</v>
      </c>
      <c r="D100" s="28">
        <v>9155881.5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6226883.9199999999</v>
      </c>
      <c r="D103" s="84">
        <f>+D104</f>
        <v>1448060</v>
      </c>
    </row>
    <row r="104" spans="1:4" x14ac:dyDescent="0.2">
      <c r="A104" s="100">
        <v>3100</v>
      </c>
      <c r="B104" s="106" t="s">
        <v>540</v>
      </c>
      <c r="C104" s="107">
        <f>SUM(C105:C108)</f>
        <v>6226883.9199999999</v>
      </c>
      <c r="D104" s="107">
        <f>SUM(D105:D108)</f>
        <v>1448060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6226883.9199999999</v>
      </c>
      <c r="D108" s="109">
        <v>1448060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108.72</v>
      </c>
      <c r="D112" s="102">
        <f>+D113+D135</f>
        <v>301.66000000000003</v>
      </c>
    </row>
    <row r="113" spans="1:4" x14ac:dyDescent="0.2">
      <c r="A113" s="100">
        <v>4300</v>
      </c>
      <c r="B113" s="106" t="s">
        <v>595</v>
      </c>
      <c r="C113" s="107">
        <f>C127+C114+C117+C123+C125</f>
        <v>108.72</v>
      </c>
      <c r="D113" s="111">
        <f>D127+D114+D117+D123+D125</f>
        <v>301.66000000000003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108.72</v>
      </c>
      <c r="D127" s="141">
        <f>SUM(D128:D134)</f>
        <v>301.66000000000003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108.72</v>
      </c>
      <c r="D134" s="109">
        <v>301.66000000000003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7778470.3400000008</v>
      </c>
      <c r="D145" s="84">
        <f>D48+D49+D103-D109-D112</f>
        <v>76086186.870000005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600</v>
      </c>
      <c r="B1" s="174"/>
      <c r="C1" s="175"/>
    </row>
    <row r="2" spans="1:3" s="30" customFormat="1" ht="18" customHeight="1" x14ac:dyDescent="0.3">
      <c r="A2" s="176" t="s">
        <v>505</v>
      </c>
      <c r="B2" s="177"/>
      <c r="C2" s="178"/>
    </row>
    <row r="3" spans="1:3" s="30" customFormat="1" ht="18" customHeight="1" x14ac:dyDescent="0.3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572055668.94000006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-108.72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-108.72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6226883.9199999999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6226883.9199999999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565828676.30000007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600</v>
      </c>
      <c r="B1" s="185"/>
      <c r="C1" s="186"/>
    </row>
    <row r="2" spans="1:3" s="33" customFormat="1" ht="18.899999999999999" customHeight="1" x14ac:dyDescent="0.3">
      <c r="A2" s="187" t="s">
        <v>507</v>
      </c>
      <c r="B2" s="188"/>
      <c r="C2" s="189"/>
    </row>
    <row r="3" spans="1:3" s="33" customFormat="1" ht="18.899999999999999" customHeight="1" x14ac:dyDescent="0.3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2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594319562.00999999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13650078.82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6206772.4199999999</v>
      </c>
    </row>
    <row r="12" spans="1:3" x14ac:dyDescent="0.2">
      <c r="A12" s="78">
        <v>2.4</v>
      </c>
      <c r="B12" s="65" t="s">
        <v>158</v>
      </c>
      <c r="C12" s="97">
        <v>81583.38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4600000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1587864.14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1173858.8799999999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15648006.620000001</v>
      </c>
    </row>
    <row r="32" spans="1:3" x14ac:dyDescent="0.2">
      <c r="A32" s="78" t="s">
        <v>469</v>
      </c>
      <c r="B32" s="65" t="s">
        <v>357</v>
      </c>
      <c r="C32" s="97">
        <v>15647221.210000001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785.41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596317489.80999994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activeCell="E40" sqref="E40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899999999999999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241774142.31</v>
      </c>
      <c r="D10" s="28">
        <v>0</v>
      </c>
      <c r="E10" s="28">
        <v>0</v>
      </c>
      <c r="F10" s="28">
        <f>C10+D10+E10</f>
        <v>241774142.31</v>
      </c>
    </row>
    <row r="11" spans="1:10" x14ac:dyDescent="0.2">
      <c r="A11" s="23">
        <v>7120</v>
      </c>
      <c r="B11" s="23" t="s">
        <v>77</v>
      </c>
      <c r="C11" s="28">
        <v>-241774142.31</v>
      </c>
      <c r="D11" s="28">
        <v>0</v>
      </c>
      <c r="E11" s="28">
        <v>0</v>
      </c>
      <c r="F11" s="28">
        <f t="shared" ref="F11:F34" si="0">C11+D11+E11</f>
        <v>-241774142.31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2019-02-13T21:19:08Z</cp:lastPrinted>
  <dcterms:created xsi:type="dcterms:W3CDTF">2012-12-11T20:36:24Z</dcterms:created>
  <dcterms:modified xsi:type="dcterms:W3CDTF">2025-01-22T16:14:02Z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