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F5888F29-B1AE-4D8E-B8A0-3B57C21B5B59}" xr6:coauthVersionLast="36" xr6:coauthVersionMax="36" xr10:uidLastSave="{00000000-0000-0000-0000-000000000000}"/>
  <bookViews>
    <workbookView xWindow="0" yWindow="0" windowWidth="19200" windowHeight="6825" xr2:uid="{E133C7B0-D287-48B8-A82D-D97042FC8513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_xlnm.Print_Area" localSheetId="0">'Formato 4'!$A$1:$F$84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B44" i="1" s="1"/>
  <c r="B11" i="1" s="1"/>
  <c r="B8" i="1" s="1"/>
  <c r="B21" i="1" s="1"/>
  <c r="B23" i="1" s="1"/>
  <c r="B25" i="1" s="1"/>
  <c r="B33" i="1" s="1"/>
  <c r="C37" i="1"/>
  <c r="D37" i="1"/>
  <c r="B40" i="1"/>
  <c r="C40" i="1"/>
  <c r="D40" i="1"/>
  <c r="D44" i="1" s="1"/>
  <c r="D11" i="1" s="1"/>
  <c r="D8" i="1" s="1"/>
  <c r="D21" i="1" s="1"/>
  <c r="D23" i="1" s="1"/>
  <c r="D25" i="1" s="1"/>
  <c r="D33" i="1" s="1"/>
  <c r="C44" i="1"/>
  <c r="C11" i="1" s="1"/>
  <c r="C8" i="1" s="1"/>
  <c r="C21" i="1" s="1"/>
  <c r="C23" i="1" s="1"/>
  <c r="C25" i="1" s="1"/>
  <c r="C33" i="1" s="1"/>
  <c r="B48" i="1"/>
  <c r="B57" i="1" s="1"/>
  <c r="B59" i="1" s="1"/>
  <c r="C48" i="1"/>
  <c r="D48" i="1"/>
  <c r="D57" i="1" s="1"/>
  <c r="D59" i="1" s="1"/>
  <c r="B49" i="1"/>
  <c r="C49" i="1"/>
  <c r="D49" i="1"/>
  <c r="B53" i="1"/>
  <c r="C53" i="1"/>
  <c r="D53" i="1"/>
  <c r="C55" i="1"/>
  <c r="D55" i="1"/>
  <c r="C57" i="1"/>
  <c r="C59" i="1" s="1"/>
  <c r="B63" i="1"/>
  <c r="C63" i="1"/>
  <c r="C72" i="1" s="1"/>
  <c r="C74" i="1" s="1"/>
  <c r="D63" i="1"/>
  <c r="B64" i="1"/>
  <c r="B72" i="1" s="1"/>
  <c r="B74" i="1" s="1"/>
  <c r="C64" i="1"/>
  <c r="D64" i="1"/>
  <c r="B68" i="1"/>
  <c r="C68" i="1"/>
  <c r="D68" i="1"/>
  <c r="C70" i="1"/>
  <c r="D70" i="1"/>
  <c r="D72" i="1"/>
  <c r="D74" i="1" s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<sst xmlns="http://schemas.openxmlformats.org/spreadsheetml/2006/main" count="63" uniqueCount="43">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</sst>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%20FINAN%20LDF%203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ANALITICO%20DE%20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COLEGIO DE EDUCACION PROFESIONAL TECNICA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A4" t="str">
            <v>Del 1 de Enero al 30 de Septiembre de 2024 (b)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9331-4E86-4721-AC16-101C62C778CD}">
  <sheetPr>
    <outlinePr summaryBelow="0"/>
  </sheetPr>
  <dimension ref="A1:D75"/>
  <sheetViews>
    <sheetView showGridLines="0" tabSelected="1" view="pageBreakPreview" topLeftCell="A65" zoomScale="60" zoomScaleNormal="75" workbookViewId="0">
      <selection activeCell="C17" sqref="C17:D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0" t="s">
        <v>42</v>
      </c>
      <c r="B1" s="41"/>
      <c r="C1" s="41"/>
      <c r="D1" s="42"/>
    </row>
    <row r="2" spans="1:4" x14ac:dyDescent="0.25">
      <c r="A2" s="39" t="str">
        <f>'[2]Formato 1'!A2</f>
        <v>COLEGIO DE EDUCACION PROFESIONAL TECNICA DEL ESTADO DE GUANAJUATO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tr">
        <f>'[3]Formato 3'!A4</f>
        <v>Del 1 de Enero al 30 de Septiembre de 2024 (b)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+B9+B10+B11</f>
        <v>449440399.43000001</v>
      </c>
      <c r="C8" s="3">
        <f>+C9+C10+C11</f>
        <v>399864140.66999996</v>
      </c>
      <c r="D8" s="3">
        <f>+D9+D10+D11</f>
        <v>398798429.31</v>
      </c>
    </row>
    <row r="9" spans="1:4" x14ac:dyDescent="0.25">
      <c r="A9" s="9" t="s">
        <v>36</v>
      </c>
      <c r="B9" s="7">
        <v>135122563.43000001</v>
      </c>
      <c r="C9" s="7">
        <v>171248126.78</v>
      </c>
      <c r="D9" s="7">
        <v>169872731.06</v>
      </c>
    </row>
    <row r="10" spans="1:4" x14ac:dyDescent="0.25">
      <c r="A10" s="9" t="s">
        <v>7</v>
      </c>
      <c r="B10" s="7">
        <v>314317836</v>
      </c>
      <c r="C10" s="7">
        <v>228616013.88999999</v>
      </c>
      <c r="D10" s="7">
        <v>228925698.25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+B14+B15</f>
        <v>449440399.43000001</v>
      </c>
      <c r="C13" s="3">
        <f>+C14+C15</f>
        <v>333004828</v>
      </c>
      <c r="D13" s="3">
        <f>+D14+D15</f>
        <v>329165438</v>
      </c>
    </row>
    <row r="14" spans="1:4" x14ac:dyDescent="0.25">
      <c r="A14" s="9" t="s">
        <v>15</v>
      </c>
      <c r="B14" s="7">
        <v>135122563.43000001</v>
      </c>
      <c r="C14" s="7">
        <v>115946474</v>
      </c>
      <c r="D14" s="7">
        <v>112273970</v>
      </c>
    </row>
    <row r="15" spans="1:4" x14ac:dyDescent="0.25">
      <c r="A15" s="9" t="s">
        <v>33</v>
      </c>
      <c r="B15" s="7">
        <v>314317836</v>
      </c>
      <c r="C15" s="7">
        <v>217058354</v>
      </c>
      <c r="D15" s="7">
        <v>216891468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+C18+C19</f>
        <v>21602568</v>
      </c>
      <c r="D17" s="3">
        <f>+D18+D19</f>
        <v>3912628</v>
      </c>
    </row>
    <row r="18" spans="1:4" x14ac:dyDescent="0.25">
      <c r="A18" s="9" t="s">
        <v>14</v>
      </c>
      <c r="B18" s="8">
        <v>0</v>
      </c>
      <c r="C18" s="21">
        <v>17034627</v>
      </c>
      <c r="D18" s="21">
        <v>15946859</v>
      </c>
    </row>
    <row r="19" spans="1:4" x14ac:dyDescent="0.25">
      <c r="A19" s="9" t="s">
        <v>2</v>
      </c>
      <c r="B19" s="8">
        <v>0</v>
      </c>
      <c r="C19" s="21">
        <v>4567941</v>
      </c>
      <c r="D19" s="21">
        <v>-12034231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88461880.669999957</v>
      </c>
      <c r="D21" s="3">
        <f>D8-D13+D17</f>
        <v>73545619.310000002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88461880.669999957</v>
      </c>
      <c r="D23" s="3">
        <f>D21-D11</f>
        <v>73545619.310000002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66859312.669999957</v>
      </c>
      <c r="D25" s="3">
        <f>D23-D17</f>
        <v>69632991.310000002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66859312.669999957</v>
      </c>
      <c r="D33" s="17">
        <f>D25+D29</f>
        <v>69632991.310000002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135122563.43000001</v>
      </c>
      <c r="C48" s="23">
        <f>C9</f>
        <v>171248126.78</v>
      </c>
      <c r="D48" s="23">
        <f>D9</f>
        <v>169872731.06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135122563.43000001</v>
      </c>
      <c r="C53" s="21">
        <f>C14</f>
        <v>115946474</v>
      </c>
      <c r="D53" s="21">
        <f>D14</f>
        <v>112273970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17034627</v>
      </c>
      <c r="D55" s="21">
        <f>D18</f>
        <v>15946859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72336279.780000001</v>
      </c>
      <c r="D57" s="17">
        <f>D48+D49-D53+D55</f>
        <v>73545620.060000002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72336279.780000001</v>
      </c>
      <c r="D59" s="17">
        <f>D57-D49</f>
        <v>73545620.060000002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314317836</v>
      </c>
      <c r="C63" s="12">
        <f>C10</f>
        <v>228616013.88999999</v>
      </c>
      <c r="D63" s="12">
        <f>D10</f>
        <v>228925698.25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314317836</v>
      </c>
      <c r="C68" s="7">
        <f>C15</f>
        <v>217058354</v>
      </c>
      <c r="D68" s="7">
        <f>D15</f>
        <v>216891468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4567941</v>
      </c>
      <c r="D70" s="7">
        <f>D19</f>
        <v>-12034231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16125600.889999986</v>
      </c>
      <c r="D72" s="3">
        <f>D63+D64-D68+D70</f>
        <v>-0.75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16125600.889999986</v>
      </c>
      <c r="D74" s="3">
        <f>D72-D64</f>
        <v>-0.75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2024-10-30T17:51:47Z</dcterms:created>
  <dcterms:modified xsi:type="dcterms:W3CDTF">2024-10-31T17:20:34Z</dcterms:modified>
</cp:coreProperties>
</file>