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janet.sanchezm\Desktop\JANET 2024\ESTADOS FINANCIEROS\2024\2DO TRIMESTRE\CONALEP\6-INFORMACION_DISCIPLINA_FINANCIERA\"/>
    </mc:Choice>
  </mc:AlternateContent>
  <xr:revisionPtr revIDLastSave="0" documentId="13_ncr:1_{39B6AB3B-2D7E-424C-B7CB-E491F33FDA54}" xr6:coauthVersionLast="47" xr6:coauthVersionMax="47" xr10:uidLastSave="{00000000-0000-0000-0000-000000000000}"/>
  <bookViews>
    <workbookView xWindow="-120" yWindow="-120" windowWidth="19440" windowHeight="10440" activeTab="1" xr2:uid="{00000000-000D-0000-FFFF-FFFF00000000}"/>
  </bookViews>
  <sheets>
    <sheet name="REV" sheetId="1" r:id="rId1"/>
    <sheet name="REV Det" sheetId="13"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6" i="13" l="1"/>
  <c r="K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6" i="13"/>
  <c r="K35" i="13"/>
  <c r="K34" i="13"/>
  <c r="K33" i="13"/>
  <c r="K32"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D43" i="13" l="1"/>
  <c r="F37" i="13"/>
  <c r="K37" i="13"/>
  <c r="I43" i="13"/>
  <c r="L1" i="13"/>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<sst xmlns="http://schemas.openxmlformats.org/spreadsheetml/2006/main" count="692" uniqueCount="155">
  <si>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</si>
  <si>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</si>
  <si>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</si>
  <si>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</si>
  <si>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</si>
  <si>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</si>
  <si>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</si>
  <si>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</si>
  <si>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</si>
  <si>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</si>
  <si>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</si>
  <si>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</si>
  <si>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</si>
  <si>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</si>
  <si>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</si>
  <si>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</si>
  <si>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</si>
  <si>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</si>
  <si>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</si>
  <si>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</si>
  <si>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</si>
  <si>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</si>
  <si>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</si>
  <si>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</si>
  <si>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</si>
  <si>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</si>
  <si>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</si>
  <si>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</si>
  <si>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</si>
  <si>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</si>
  <si>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</si>
  <si>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</si>
  <si>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</si>
  <si>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</si>
  <si>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</si>
  <si>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</si>
  <si>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</si>
  <si>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</si>
  <si>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</si>
  <si>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</si>
  <si>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</si>
  <si>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</si>
  <si>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</si>
  <si>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</si>
  <si>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</si>
  <si>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</si>
  <si>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</si>
  <si>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</si>
  <si>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</si>
  <si>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</si>
  <si>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</si>
  <si>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</si>
  <si>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</si>
  <si>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</si>
  <si>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</si>
  <si>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</si>
  <si>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</si>
  <si>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</si>
  <si>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</si>
  <si>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</si>
  <si>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</si>
  <si>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</si>
  <si>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</si>
  <si>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</si>
  <si>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</si>
  <si>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</si>
  <si>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</si>
  <si>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</si>
  <si>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</si>
  <si>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</si>
  <si>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</si>
  <si>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</si>
  <si>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</si>
  <si>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</si>
  <si>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</si>
  <si>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</si>
  <si>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</si>
  <si>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</si>
  <si>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</si>
  <si>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</si>
  <si>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</si>
  <si>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</si>
  <si>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</si>
  <si>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</si>
  <si>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</si>
  <si>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</si>
  <si>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</si>
  <si>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</si>
  <si>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</si>
  <si>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</si>
  <si>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</si>
  <si>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</si>
  <si>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</si>
  <si>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</si>
  <si>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</si>
  <si>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</si>
  <si>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</si>
  <si>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</si>
  <si>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</si>
  <si>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</si>
  <si>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Aportaciones</t>
  </si>
  <si>
    <t>Resultados del Ejercicio (Ahorro/Desahorro)</t>
  </si>
  <si>
    <t>Efectivo y Equivalentes</t>
  </si>
  <si>
    <t>Derechos a Recibir Efectivo o Equivalentes</t>
  </si>
  <si>
    <t>Derechos a Recibir Bienes o Servicios</t>
  </si>
  <si>
    <t>Inventarios</t>
  </si>
  <si>
    <t>Almacenes</t>
  </si>
  <si>
    <t>Estimación por Pérdida o Deterioro de Activos Circulantes</t>
  </si>
  <si>
    <t>Otros Activos Circulantes</t>
  </si>
  <si>
    <t>Inversiones Financieras a Largo Plazo</t>
  </si>
  <si>
    <t>Derechos a Recibir Efectivo o Equivalentes a Largo Plazo</t>
  </si>
  <si>
    <t>Bienes Inmuebles, Infraestructura y Construcciones en Proceso</t>
  </si>
  <si>
    <t>Bienes Muebles</t>
  </si>
  <si>
    <t>Activos Intangibles</t>
  </si>
  <si>
    <t>Depreciación, Deterioro y Amortización Acumulada de Bienes</t>
  </si>
  <si>
    <t>Activos Diferidos</t>
  </si>
  <si>
    <t>Estimación por Pérdida o Deterioro de Activos no Circulantes</t>
  </si>
  <si>
    <t>Otros Activos no Circulantes</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</si>
  <si>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</si>
  <si>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</si>
  <si>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</si>
  <si>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</si>
  <si>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</si>
  <si>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</si>
  <si>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</si>
  <si>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</si>
  <si>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</si>
  <si>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</si>
  <si>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</si>
  <si>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</si>
  <si>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Incremento/Disminución Neta en el Efectivo y Equivalentes al Efectivo</t>
  </si>
  <si>
    <t>Efectivo y Equivalentes al Efectivo al Inicio del Ejercicio</t>
  </si>
  <si>
    <t>Efectivo y Equivalentes al Efectivo al Final del Ejercicio</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</si>
  <si>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</si>
  <si>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</si>
  <si>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</si>
  <si>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</si>
  <si>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</si>
  <si>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</si>
  <si>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</si>
  <si>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</si>
  <si>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</si>
  <si>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</si>
  <si>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</si>
  <si>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</si>
  <si>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</si>
  <si>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</si>
  <si>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</si>
  <si>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</si>
  <si>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</si>
  <si>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</si>
  <si>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</si>
  <si>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</si>
  <si>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COLEGIO DE EDUCACION PROFESIONAL TECNICA DEL ESTADO DE GUANAJUATO</t>
  </si>
  <si>
    <t>Correspondiente del 1 de Enero al 30 de Junio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</si>
</sst>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6" formatCode="#,##0.00_ ;\-#,##0.00\ "/>
  </numFmts>
  <fonts count="13"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4">
    <fill>
      <patternFill patternType="none"/>
    </fill>
    <fill>
      <patternFill patternType="gray125"/>
    </fill>
    <fill>
      <patternFill patternType="solid">
        <fgColor theme="0" tint="-0.14999847407452621"/>
        <bgColor rgb="FF000000"/>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212">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4" fillId="0" borderId="0" xfId="0" applyFont="1" applyAlignment="1">
      <alignment horizontal="center"/>
    </xf>
    <xf numFmtId="0" fontId="5" fillId="0" borderId="0" xfId="0" applyFont="1"/>
    <xf numFmtId="0" fontId="4" fillId="6" borderId="3" xfId="0" applyFont="1" applyFill="1" applyBorder="1" applyAlignment="1">
      <alignment horizontal="center"/>
    </xf>
    <xf numFmtId="0" fontId="4" fillId="11" borderId="3" xfId="0" applyFont="1" applyFill="1" applyBorder="1" applyAlignment="1">
      <alignment horizontal="center"/>
    </xf>
    <xf numFmtId="0" fontId="5" fillId="0" borderId="0" xfId="0" applyFont="1" applyAlignment="1">
      <alignment horizontal="right"/>
    </xf>
    <xf numFmtId="0" fontId="9" fillId="0" borderId="13" xfId="0" applyFont="1" applyBorder="1"/>
    <xf numFmtId="0" fontId="9" fillId="0" borderId="26" xfId="0" applyFont="1" applyBorder="1" applyAlignment="1">
      <alignment horizontal="right"/>
    </xf>
    <xf numFmtId="0" fontId="4" fillId="0" borderId="33" xfId="0" applyFont="1" applyBorder="1" applyAlignment="1">
      <alignment horizontal="center" vertical="center"/>
    </xf>
    <xf numFmtId="0" fontId="4" fillId="0" borderId="41" xfId="0" applyFont="1" applyBorder="1" applyAlignment="1">
      <alignment horizontal="center" vertical="center"/>
    </xf>
    <xf numFmtId="0" fontId="4" fillId="6" borderId="17" xfId="0" applyFont="1" applyFill="1" applyBorder="1" applyAlignment="1">
      <alignment horizontal="center" vertical="center"/>
    </xf>
    <xf numFmtId="0" fontId="4" fillId="6" borderId="53" xfId="0" applyFont="1" applyFill="1" applyBorder="1" applyAlignment="1">
      <alignment horizontal="center" vertical="center"/>
    </xf>
    <xf numFmtId="0" fontId="4" fillId="0" borderId="41" xfId="0" applyFont="1" applyBorder="1" applyAlignment="1">
      <alignment horizontal="center"/>
    </xf>
    <xf numFmtId="0" fontId="4" fillId="6" borderId="53" xfId="0" applyFont="1" applyFill="1" applyBorder="1" applyAlignment="1">
      <alignment horizontal="center"/>
    </xf>
    <xf numFmtId="0" fontId="4" fillId="0" borderId="33" xfId="0" applyFont="1" applyBorder="1" applyAlignment="1">
      <alignment horizontal="center"/>
    </xf>
    <xf numFmtId="0" fontId="4" fillId="6" borderId="17" xfId="0" applyFont="1" applyFill="1" applyBorder="1" applyAlignment="1">
      <alignment horizontal="center"/>
    </xf>
    <xf numFmtId="0" fontId="4" fillId="0" borderId="17" xfId="0" applyFont="1" applyBorder="1" applyAlignment="1">
      <alignment horizontal="center" vertical="center"/>
    </xf>
    <xf numFmtId="0" fontId="9" fillId="0" borderId="62" xfId="0" applyFont="1" applyBorder="1" applyAlignment="1">
      <alignment horizontal="center"/>
    </xf>
    <xf numFmtId="0" fontId="9" fillId="0" borderId="63" xfId="0" applyFont="1" applyBorder="1" applyAlignment="1">
      <alignment horizontal="center"/>
    </xf>
    <xf numFmtId="0" fontId="4" fillId="11" borderId="41" xfId="0" applyFont="1" applyFill="1" applyBorder="1" applyAlignment="1">
      <alignment horizontal="center" vertical="center"/>
    </xf>
    <xf numFmtId="4" fontId="12" fillId="3" borderId="10" xfId="0" applyNumberFormat="1" applyFont="1" applyFill="1" applyBorder="1" applyAlignment="1">
      <alignment horizontal="right" vertical="center" wrapText="1"/>
    </xf>
    <xf numFmtId="166" fontId="12" fillId="8" borderId="28" xfId="5" applyNumberFormat="1" applyFont="1" applyFill="1" applyBorder="1" applyAlignment="1">
      <alignment horizontal="right" vertical="center" wrapText="1"/>
    </xf>
    <xf numFmtId="0" fontId="11" fillId="0" borderId="21" xfId="0" applyFont="1" applyBorder="1" applyAlignment="1">
      <alignment horizontal="center" vertical="center" wrapText="1"/>
    </xf>
    <xf numFmtId="4" fontId="12" fillId="3" borderId="8" xfId="0" applyNumberFormat="1" applyFont="1" applyFill="1" applyBorder="1" applyAlignment="1">
      <alignment horizontal="right" vertical="center" wrapText="1"/>
    </xf>
    <xf numFmtId="0" fontId="11" fillId="0" borderId="8" xfId="0" applyFont="1" applyBorder="1" applyAlignment="1">
      <alignment horizontal="center" vertical="center" wrapText="1"/>
    </xf>
    <xf numFmtId="4" fontId="12" fillId="8" borderId="28" xfId="0" applyNumberFormat="1" applyFont="1" applyFill="1" applyBorder="1" applyAlignment="1">
      <alignment horizontal="right" vertical="center" wrapText="1"/>
    </xf>
    <xf numFmtId="0" fontId="11" fillId="0" borderId="43" xfId="0" applyFont="1" applyBorder="1" applyAlignment="1">
      <alignment horizontal="center" vertical="center" wrapText="1"/>
    </xf>
    <xf numFmtId="4" fontId="12" fillId="3" borderId="44" xfId="0" applyNumberFormat="1" applyFont="1" applyFill="1" applyBorder="1" applyAlignment="1">
      <alignment horizontal="right" vertical="center" wrapText="1"/>
    </xf>
    <xf numFmtId="0" fontId="11" fillId="0" borderId="44" xfId="0" applyFont="1" applyBorder="1" applyAlignment="1">
      <alignment horizontal="center" vertical="center" wrapText="1"/>
    </xf>
    <xf numFmtId="166" fontId="12" fillId="8" borderId="45" xfId="5" applyNumberFormat="1" applyFont="1" applyFill="1" applyBorder="1" applyAlignment="1">
      <alignment horizontal="right" vertical="center" wrapText="1"/>
    </xf>
    <xf numFmtId="0" fontId="11" fillId="4" borderId="42" xfId="0" applyFont="1" applyFill="1" applyBorder="1" applyAlignment="1">
      <alignment vertical="center" wrapText="1"/>
    </xf>
    <xf numFmtId="0" fontId="11" fillId="4" borderId="59" xfId="0" applyFont="1" applyFill="1" applyBorder="1" applyAlignment="1">
      <alignment horizontal="center" vertical="center" wrapText="1"/>
    </xf>
    <xf numFmtId="0" fontId="11" fillId="0" borderId="35" xfId="0" applyFont="1" applyBorder="1" applyAlignment="1">
      <alignment horizontal="center" vertical="center" wrapText="1"/>
    </xf>
    <xf numFmtId="4" fontId="12" fillId="3" borderId="36" xfId="0" applyNumberFormat="1" applyFont="1" applyFill="1" applyBorder="1" applyAlignment="1">
      <alignment horizontal="right" vertical="center" wrapText="1"/>
    </xf>
    <xf numFmtId="0" fontId="11" fillId="0" borderId="36" xfId="0" applyFont="1" applyBorder="1" applyAlignment="1">
      <alignment horizontal="center" vertical="center" wrapText="1"/>
    </xf>
    <xf numFmtId="4" fontId="12" fillId="8" borderId="37" xfId="0" applyNumberFormat="1" applyFont="1" applyFill="1" applyBorder="1" applyAlignment="1">
      <alignment horizontal="right" vertical="center" wrapText="1"/>
    </xf>
    <xf numFmtId="0" fontId="11" fillId="4" borderId="53" xfId="0" applyFont="1" applyFill="1" applyBorder="1" applyAlignment="1">
      <alignment horizontal="center" vertical="center" wrapText="1"/>
    </xf>
    <xf numFmtId="0" fontId="11" fillId="4" borderId="67" xfId="0" applyFont="1" applyFill="1" applyBorder="1" applyAlignment="1">
      <alignment vertical="center" wrapText="1"/>
    </xf>
    <xf numFmtId="0" fontId="11" fillId="0" borderId="1" xfId="0" applyFont="1" applyBorder="1" applyAlignment="1">
      <alignment horizontal="center" vertical="center" wrapText="1"/>
    </xf>
    <xf numFmtId="4" fontId="12" fillId="3" borderId="1" xfId="0" applyNumberFormat="1" applyFont="1" applyFill="1" applyBorder="1" applyAlignment="1">
      <alignment vertical="center" wrapText="1"/>
    </xf>
    <xf numFmtId="166" fontId="11" fillId="4" borderId="60" xfId="5" applyNumberFormat="1" applyFont="1" applyFill="1" applyBorder="1" applyAlignment="1">
      <alignment horizontal="right" vertical="center" wrapText="1"/>
    </xf>
    <xf numFmtId="0" fontId="11" fillId="4" borderId="34" xfId="0" applyFont="1" applyFill="1" applyBorder="1" applyAlignment="1">
      <alignment horizontal="center" vertical="center" wrapText="1"/>
    </xf>
    <xf numFmtId="0" fontId="11" fillId="4" borderId="34" xfId="0" applyFont="1" applyFill="1" applyBorder="1" applyAlignment="1">
      <alignment horizontal="right" vertical="center" wrapText="1"/>
    </xf>
    <xf numFmtId="4" fontId="12" fillId="3" borderId="36" xfId="0" applyNumberFormat="1" applyFont="1" applyFill="1" applyBorder="1" applyAlignment="1">
      <alignment vertical="center" wrapText="1"/>
    </xf>
    <xf numFmtId="0" fontId="11" fillId="0" borderId="68" xfId="0" applyFont="1" applyBorder="1" applyAlignment="1">
      <alignment horizontal="center" vertical="center" wrapText="1"/>
    </xf>
    <xf numFmtId="4" fontId="12" fillId="3" borderId="68" xfId="0" applyNumberFormat="1" applyFont="1" applyFill="1" applyBorder="1" applyAlignment="1">
      <alignment vertical="center" wrapText="1"/>
    </xf>
    <xf numFmtId="166" fontId="12" fillId="8" borderId="37" xfId="5" applyNumberFormat="1" applyFont="1" applyFill="1" applyBorder="1" applyAlignment="1">
      <alignment horizontal="right" vertical="center" wrapText="1"/>
    </xf>
    <xf numFmtId="4" fontId="12" fillId="3" borderId="40" xfId="0" applyNumberFormat="1" applyFont="1" applyFill="1" applyBorder="1" applyAlignment="1">
      <alignment horizontal="right" vertical="center" wrapText="1"/>
    </xf>
    <xf numFmtId="0" fontId="11" fillId="0" borderId="47" xfId="0" applyFont="1" applyBorder="1" applyAlignment="1">
      <alignment horizontal="center" vertical="center" wrapText="1"/>
    </xf>
    <xf numFmtId="4" fontId="12" fillId="3" borderId="48" xfId="0" applyNumberFormat="1" applyFont="1" applyFill="1" applyBorder="1" applyAlignment="1">
      <alignment vertical="center" wrapText="1"/>
    </xf>
    <xf numFmtId="0" fontId="11" fillId="0" borderId="49" xfId="0" applyFont="1" applyBorder="1" applyAlignment="1">
      <alignment horizontal="center" vertical="center" wrapText="1"/>
    </xf>
    <xf numFmtId="4" fontId="12" fillId="3" borderId="50" xfId="0" applyNumberFormat="1" applyFont="1" applyFill="1" applyBorder="1" applyAlignment="1">
      <alignment vertical="center" wrapText="1"/>
    </xf>
    <xf numFmtId="166" fontId="12" fillId="8" borderId="51" xfId="5" applyNumberFormat="1" applyFont="1" applyFill="1" applyBorder="1" applyAlignment="1">
      <alignment horizontal="right" vertical="center" wrapText="1"/>
    </xf>
    <xf numFmtId="0" fontId="11" fillId="0" borderId="52" xfId="0" applyFont="1" applyBorder="1" applyAlignment="1">
      <alignment horizontal="center" vertical="center" wrapText="1"/>
    </xf>
    <xf numFmtId="0" fontId="11" fillId="0" borderId="50" xfId="0" applyFont="1" applyBorder="1" applyAlignment="1">
      <alignment horizontal="center" vertical="center" wrapText="1"/>
    </xf>
    <xf numFmtId="4" fontId="12" fillId="3" borderId="50" xfId="0" applyNumberFormat="1" applyFont="1" applyFill="1" applyBorder="1" applyAlignment="1">
      <alignment horizontal="right" vertical="center" wrapText="1"/>
    </xf>
    <xf numFmtId="4" fontId="12" fillId="8" borderId="51" xfId="0" applyNumberFormat="1" applyFont="1" applyFill="1" applyBorder="1" applyAlignment="1">
      <alignment horizontal="right" vertical="center" wrapText="1"/>
    </xf>
    <xf numFmtId="0" fontId="11" fillId="0" borderId="19" xfId="0" applyFont="1" applyBorder="1" applyAlignment="1">
      <alignment horizontal="center" vertical="center" wrapText="1"/>
    </xf>
    <xf numFmtId="4" fontId="12" fillId="3" borderId="5" xfId="0" applyNumberFormat="1" applyFont="1" applyFill="1" applyBorder="1" applyAlignment="1">
      <alignment vertical="center" wrapText="1"/>
    </xf>
    <xf numFmtId="0" fontId="11" fillId="0" borderId="4" xfId="0" applyFont="1" applyBorder="1" applyAlignment="1">
      <alignment horizontal="center" vertical="center" wrapText="1"/>
    </xf>
    <xf numFmtId="166" fontId="12" fillId="8" borderId="16" xfId="5" applyNumberFormat="1" applyFont="1" applyFill="1" applyBorder="1" applyAlignment="1">
      <alignment horizontal="right" vertical="center" wrapText="1"/>
    </xf>
    <xf numFmtId="0" fontId="11" fillId="0" borderId="27" xfId="0" applyFont="1" applyBorder="1" applyAlignment="1">
      <alignment horizontal="center" vertical="center" wrapText="1"/>
    </xf>
    <xf numFmtId="4" fontId="12" fillId="3" borderId="1" xfId="0" applyNumberFormat="1" applyFont="1" applyFill="1" applyBorder="1" applyAlignment="1">
      <alignment horizontal="right" vertical="center" wrapText="1"/>
    </xf>
    <xf numFmtId="4" fontId="12" fillId="8" borderId="16" xfId="0" applyNumberFormat="1" applyFont="1" applyFill="1" applyBorder="1" applyAlignment="1">
      <alignment horizontal="right" vertical="center" wrapText="1"/>
    </xf>
    <xf numFmtId="0" fontId="11" fillId="0" borderId="53" xfId="0" applyFont="1" applyBorder="1" applyAlignment="1">
      <alignment horizontal="center" vertical="center" wrapText="1"/>
    </xf>
    <xf numFmtId="4" fontId="12" fillId="3" borderId="55" xfId="0" applyNumberFormat="1" applyFont="1" applyFill="1" applyBorder="1" applyAlignment="1">
      <alignment vertical="center" wrapText="1"/>
    </xf>
    <xf numFmtId="0" fontId="11" fillId="0" borderId="56" xfId="0" applyFont="1" applyBorder="1" applyAlignment="1">
      <alignment horizontal="center" vertical="center" wrapText="1"/>
    </xf>
    <xf numFmtId="4" fontId="12" fillId="3" borderId="24" xfId="0" applyNumberFormat="1" applyFont="1" applyFill="1" applyBorder="1" applyAlignment="1">
      <alignment vertical="center" wrapText="1"/>
    </xf>
    <xf numFmtId="166" fontId="12" fillId="8" borderId="25" xfId="5" applyNumberFormat="1" applyFont="1" applyFill="1" applyBorder="1" applyAlignment="1">
      <alignment horizontal="right" vertical="center" wrapText="1"/>
    </xf>
    <xf numFmtId="0" fontId="11" fillId="0" borderId="57" xfId="0" applyFont="1" applyBorder="1" applyAlignment="1">
      <alignment horizontal="center" vertical="center" wrapText="1"/>
    </xf>
    <xf numFmtId="0" fontId="11" fillId="0" borderId="24" xfId="0" applyFont="1" applyBorder="1" applyAlignment="1">
      <alignment horizontal="center" vertical="center" wrapText="1"/>
    </xf>
    <xf numFmtId="4" fontId="12" fillId="3" borderId="24" xfId="0" applyNumberFormat="1" applyFont="1" applyFill="1" applyBorder="1" applyAlignment="1">
      <alignment horizontal="right" vertical="center" wrapText="1"/>
    </xf>
    <xf numFmtId="4" fontId="12" fillId="8" borderId="25" xfId="0" applyNumberFormat="1" applyFont="1" applyFill="1" applyBorder="1" applyAlignment="1">
      <alignment horizontal="right" vertical="center" wrapText="1"/>
    </xf>
    <xf numFmtId="0" fontId="11" fillId="0" borderId="33" xfId="0" applyFont="1" applyBorder="1" applyAlignment="1">
      <alignment horizontal="center" vertical="center" wrapText="1"/>
    </xf>
    <xf numFmtId="4" fontId="12" fillId="3" borderId="58" xfId="0" applyNumberFormat="1" applyFont="1" applyFill="1" applyBorder="1" applyAlignment="1">
      <alignment vertical="center" wrapText="1"/>
    </xf>
    <xf numFmtId="0" fontId="11" fillId="0" borderId="39" xfId="0" applyFont="1" applyBorder="1" applyAlignment="1">
      <alignment horizontal="center" vertical="center" wrapText="1"/>
    </xf>
    <xf numFmtId="0" fontId="11" fillId="4" borderId="33" xfId="0" applyFont="1" applyFill="1" applyBorder="1"/>
    <xf numFmtId="0" fontId="11" fillId="4" borderId="34" xfId="0" applyFont="1" applyFill="1" applyBorder="1"/>
    <xf numFmtId="0" fontId="11" fillId="4" borderId="46" xfId="0" applyFont="1" applyFill="1" applyBorder="1"/>
    <xf numFmtId="0" fontId="11" fillId="4" borderId="34" xfId="0" applyFont="1" applyFill="1" applyBorder="1" applyAlignment="1">
      <alignment vertical="center" wrapText="1"/>
    </xf>
    <xf numFmtId="166" fontId="11" fillId="4" borderId="46" xfId="5" applyNumberFormat="1" applyFont="1" applyFill="1" applyBorder="1" applyAlignment="1">
      <alignment horizontal="right" vertical="center" wrapText="1"/>
    </xf>
    <xf numFmtId="0" fontId="11" fillId="0" borderId="23" xfId="0" applyFont="1" applyBorder="1" applyAlignment="1">
      <alignment horizontal="center" vertical="center" wrapText="1"/>
    </xf>
    <xf numFmtId="43" fontId="12" fillId="3" borderId="36" xfId="5" applyFont="1" applyFill="1" applyBorder="1" applyAlignment="1">
      <alignment vertical="center" wrapText="1"/>
    </xf>
    <xf numFmtId="43" fontId="12" fillId="3" borderId="50" xfId="5" applyFont="1" applyFill="1" applyBorder="1" applyAlignment="1">
      <alignment vertical="center" wrapText="1"/>
    </xf>
    <xf numFmtId="0" fontId="11" fillId="4" borderId="42" xfId="0" applyFont="1" applyFill="1" applyBorder="1" applyAlignment="1">
      <alignment horizontal="right" vertical="center" wrapText="1"/>
    </xf>
    <xf numFmtId="0" fontId="11" fillId="4" borderId="59" xfId="0" applyFont="1" applyFill="1" applyBorder="1" applyAlignment="1">
      <alignment horizontal="right" vertical="center" wrapText="1"/>
    </xf>
    <xf numFmtId="0" fontId="11" fillId="0" borderId="15" xfId="0" applyFont="1" applyBorder="1" applyAlignment="1">
      <alignment horizontal="center" vertical="center" wrapText="1"/>
    </xf>
    <xf numFmtId="43" fontId="12" fillId="3" borderId="1" xfId="5" applyFont="1" applyFill="1" applyBorder="1" applyAlignment="1">
      <alignment vertical="center" wrapText="1"/>
    </xf>
    <xf numFmtId="43" fontId="12" fillId="3" borderId="24" xfId="5" applyFont="1" applyFill="1" applyBorder="1" applyAlignment="1">
      <alignment vertical="center" wrapText="1"/>
    </xf>
    <xf numFmtId="0" fontId="11" fillId="0" borderId="61" xfId="0" applyFont="1" applyBorder="1" applyAlignment="1">
      <alignment horizontal="center" vertical="center" wrapText="1"/>
    </xf>
    <xf numFmtId="4" fontId="12" fillId="3" borderId="9" xfId="0" applyNumberFormat="1" applyFont="1" applyFill="1" applyBorder="1" applyAlignment="1">
      <alignment vertical="center" wrapText="1"/>
    </xf>
    <xf numFmtId="0" fontId="11" fillId="0" borderId="9" xfId="0" applyFont="1" applyBorder="1" applyAlignment="1">
      <alignment horizontal="center" vertical="center" wrapText="1"/>
    </xf>
    <xf numFmtId="43" fontId="12" fillId="3" borderId="9" xfId="5" applyFont="1" applyFill="1" applyBorder="1" applyAlignment="1">
      <alignment vertical="center" wrapText="1"/>
    </xf>
    <xf numFmtId="166" fontId="12" fillId="8" borderId="20" xfId="5" applyNumberFormat="1" applyFont="1" applyFill="1" applyBorder="1" applyAlignment="1">
      <alignment horizontal="right" vertical="center" wrapText="1"/>
    </xf>
    <xf numFmtId="0" fontId="11" fillId="4" borderId="0" xfId="0" applyFont="1" applyFill="1" applyAlignment="1">
      <alignment vertical="center" wrapText="1"/>
    </xf>
    <xf numFmtId="0" fontId="11" fillId="4" borderId="18" xfId="0" applyFont="1" applyFill="1" applyBorder="1" applyAlignment="1">
      <alignment vertical="center" wrapText="1"/>
    </xf>
    <xf numFmtId="0" fontId="11" fillId="0" borderId="32" xfId="0" applyFont="1" applyBorder="1" applyAlignment="1">
      <alignment horizontal="center" vertical="center" wrapText="1"/>
    </xf>
    <xf numFmtId="4" fontId="12" fillId="3" borderId="7" xfId="0" applyNumberFormat="1" applyFont="1" applyFill="1" applyBorder="1" applyAlignment="1">
      <alignment horizontal="right" vertical="center" wrapText="1"/>
    </xf>
    <xf numFmtId="0" fontId="11" fillId="0" borderId="7" xfId="0" applyFont="1" applyBorder="1" applyAlignment="1">
      <alignment horizontal="center" vertical="center" wrapText="1"/>
    </xf>
    <xf numFmtId="4" fontId="12" fillId="8" borderId="22" xfId="0" applyNumberFormat="1" applyFont="1" applyFill="1" applyBorder="1" applyAlignment="1">
      <alignment horizontal="right" vertical="center" wrapText="1"/>
    </xf>
    <xf numFmtId="4" fontId="12" fillId="3" borderId="9" xfId="0" applyNumberFormat="1" applyFont="1" applyFill="1" applyBorder="1" applyAlignment="1">
      <alignment horizontal="right" vertical="center" wrapText="1"/>
    </xf>
    <xf numFmtId="4" fontId="12" fillId="8" borderId="20" xfId="0" applyNumberFormat="1" applyFont="1" applyFill="1" applyBorder="1" applyAlignment="1">
      <alignment horizontal="right" vertical="center" wrapText="1"/>
    </xf>
    <xf numFmtId="0" fontId="11" fillId="0" borderId="38" xfId="0" applyFont="1" applyBorder="1" applyAlignment="1">
      <alignment horizontal="center" vertical="center" wrapText="1"/>
    </xf>
    <xf numFmtId="4" fontId="12" fillId="3" borderId="58" xfId="0" applyNumberFormat="1" applyFont="1" applyFill="1" applyBorder="1" applyAlignment="1">
      <alignment horizontal="right" vertical="center" wrapText="1"/>
    </xf>
    <xf numFmtId="4" fontId="12" fillId="3" borderId="7" xfId="0" applyNumberFormat="1" applyFont="1" applyFill="1" applyBorder="1" applyAlignment="1">
      <alignment vertical="center" wrapText="1"/>
    </xf>
    <xf numFmtId="43" fontId="12" fillId="3" borderId="7" xfId="5" applyFont="1" applyFill="1" applyBorder="1" applyAlignment="1">
      <alignment vertical="center" wrapText="1"/>
    </xf>
    <xf numFmtId="166" fontId="12" fillId="8" borderId="22" xfId="5" applyNumberFormat="1" applyFont="1" applyFill="1" applyBorder="1" applyAlignment="1">
      <alignment horizontal="right" vertical="center" wrapText="1"/>
    </xf>
    <xf numFmtId="0" fontId="11" fillId="4" borderId="0" xfId="0" applyFont="1" applyFill="1" applyAlignment="1">
      <alignment horizontal="right" vertical="center" wrapText="1"/>
    </xf>
    <xf numFmtId="0" fontId="11" fillId="4" borderId="18" xfId="0" applyFont="1" applyFill="1" applyBorder="1" applyAlignment="1">
      <alignment horizontal="right" vertical="center" wrapText="1"/>
    </xf>
    <xf numFmtId="0" fontId="4" fillId="0" borderId="30" xfId="0" applyFont="1" applyBorder="1" applyAlignment="1">
      <alignment horizontal="left" vertical="center" wrapText="1"/>
    </xf>
    <xf numFmtId="0" fontId="4" fillId="0" borderId="11" xfId="0" applyFont="1" applyBorder="1" applyAlignment="1">
      <alignment horizontal="left" vertical="center" wrapText="1"/>
    </xf>
    <xf numFmtId="0" fontId="8" fillId="5" borderId="29" xfId="2" applyFont="1" applyFill="1" applyBorder="1" applyAlignment="1" applyProtection="1">
      <alignment horizontal="left" vertical="top" wrapText="1"/>
      <protection locked="0"/>
    </xf>
    <xf numFmtId="0" fontId="8" fillId="5" borderId="30" xfId="2" applyFont="1" applyFill="1" applyBorder="1" applyAlignment="1" applyProtection="1">
      <alignment vertical="top" wrapText="1"/>
      <protection locked="0"/>
    </xf>
    <xf numFmtId="0" fontId="8" fillId="5" borderId="31" xfId="2" applyFont="1" applyFill="1" applyBorder="1" applyAlignment="1" applyProtection="1">
      <alignment vertical="top" wrapText="1"/>
      <protection locked="0"/>
    </xf>
    <xf numFmtId="0" fontId="4" fillId="7" borderId="29" xfId="0" applyFont="1" applyFill="1" applyBorder="1" applyAlignment="1">
      <alignment horizontal="left" vertical="center" wrapText="1"/>
    </xf>
    <xf numFmtId="0" fontId="4" fillId="7" borderId="31" xfId="0" applyFont="1" applyFill="1" applyBorder="1" applyAlignment="1">
      <alignment horizontal="left" vertical="center" wrapText="1"/>
    </xf>
    <xf numFmtId="0" fontId="4" fillId="8" borderId="11" xfId="0" applyFont="1" applyFill="1" applyBorder="1" applyAlignment="1">
      <alignment horizontal="left" vertical="center" wrapText="1"/>
    </xf>
    <xf numFmtId="0" fontId="4" fillId="9" borderId="29" xfId="0" applyFont="1" applyFill="1" applyBorder="1" applyAlignment="1">
      <alignment horizontal="left" vertical="center" wrapText="1"/>
    </xf>
    <xf numFmtId="0" fontId="4" fillId="9" borderId="31" xfId="0" applyFont="1" applyFill="1" applyBorder="1" applyAlignment="1">
      <alignment horizontal="left" vertical="center" wrapText="1"/>
    </xf>
    <xf numFmtId="0" fontId="4" fillId="10" borderId="11" xfId="0" applyFont="1" applyFill="1" applyBorder="1" applyAlignment="1">
      <alignment horizontal="left" vertical="center" wrapText="1"/>
    </xf>
    <xf numFmtId="0" fontId="4" fillId="10" borderId="11" xfId="0" applyFont="1" applyFill="1" applyBorder="1" applyAlignment="1">
      <alignment horizontal="center" vertical="center" wrapText="1"/>
    </xf>
    <xf numFmtId="0" fontId="4" fillId="0" borderId="29" xfId="0" applyFont="1" applyBorder="1" applyAlignment="1">
      <alignment horizontal="left" vertical="center" wrapText="1"/>
    </xf>
    <xf numFmtId="0" fontId="4" fillId="0" borderId="31" xfId="0" applyFont="1" applyBorder="1" applyAlignment="1">
      <alignment horizontal="left" vertical="center" wrapText="1"/>
    </xf>
    <xf numFmtId="0" fontId="4" fillId="0" borderId="31" xfId="0" applyFont="1" applyBorder="1" applyAlignment="1">
      <alignment vertical="center" wrapText="1"/>
    </xf>
    <xf numFmtId="0" fontId="4" fillId="0" borderId="11" xfId="0" applyFont="1" applyBorder="1" applyAlignment="1">
      <alignment vertical="center" wrapText="1"/>
    </xf>
    <xf numFmtId="0" fontId="4" fillId="0" borderId="29" xfId="0" applyFont="1" applyBorder="1" applyAlignment="1">
      <alignment vertical="center" wrapText="1"/>
    </xf>
    <xf numFmtId="0" fontId="4" fillId="0" borderId="30" xfId="0" applyFont="1" applyBorder="1" applyAlignment="1">
      <alignment vertical="center" wrapText="1"/>
    </xf>
    <xf numFmtId="0" fontId="4" fillId="11" borderId="29" xfId="0" applyFont="1" applyFill="1" applyBorder="1" applyAlignment="1">
      <alignment vertical="center" wrapText="1"/>
    </xf>
    <xf numFmtId="0" fontId="8" fillId="0" borderId="11" xfId="0" applyFont="1" applyBorder="1" applyAlignment="1">
      <alignment horizontal="left" vertical="center" wrapText="1"/>
    </xf>
    <xf numFmtId="0" fontId="4" fillId="12" borderId="29" xfId="0" applyFont="1" applyFill="1" applyBorder="1" applyAlignment="1">
      <alignment vertical="center" wrapText="1"/>
    </xf>
    <xf numFmtId="0" fontId="4" fillId="12" borderId="30" xfId="0" applyFont="1" applyFill="1" applyBorder="1" applyAlignment="1">
      <alignment vertical="center" wrapText="1"/>
    </xf>
    <xf numFmtId="0" fontId="4" fillId="12" borderId="31" xfId="0" applyFont="1" applyFill="1" applyBorder="1" applyAlignment="1">
      <alignment vertical="center" wrapText="1"/>
    </xf>
    <xf numFmtId="0" fontId="8" fillId="5" borderId="29" xfId="2" applyFont="1" applyFill="1" applyBorder="1"/>
    <xf numFmtId="0" fontId="8" fillId="5" borderId="30" xfId="2" applyFont="1" applyFill="1" applyBorder="1" applyAlignment="1">
      <alignment vertical="top" wrapText="1"/>
    </xf>
    <xf numFmtId="0" fontId="8" fillId="5" borderId="31" xfId="2" applyFont="1" applyFill="1" applyBorder="1" applyAlignment="1">
      <alignment vertical="top" wrapText="1"/>
    </xf>
    <xf numFmtId="0" fontId="8" fillId="12" borderId="30" xfId="2" applyFont="1" applyFill="1" applyBorder="1" applyAlignment="1">
      <alignment vertical="top" wrapText="1"/>
    </xf>
    <xf numFmtId="0" fontId="4" fillId="0" borderId="11" xfId="0" applyFont="1" applyBorder="1" applyAlignment="1">
      <alignment horizontal="center" vertical="center" wrapText="1"/>
    </xf>
    <xf numFmtId="4" fontId="12" fillId="3" borderId="6" xfId="0" applyNumberFormat="1" applyFont="1" applyFill="1" applyBorder="1" applyAlignment="1">
      <alignment horizontal="right" vertical="center" wrapText="1"/>
    </xf>
    <xf numFmtId="0" fontId="8" fillId="5"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2" borderId="0" xfId="0" applyFont="1" applyFill="1" applyAlignment="1">
      <alignment vertical="center" wrapText="1"/>
    </xf>
    <xf numFmtId="0" fontId="8" fillId="5" borderId="0" xfId="2" applyFont="1" applyFill="1" applyAlignment="1">
      <alignment vertical="top" wrapText="1"/>
    </xf>
    <xf numFmtId="0" fontId="8" fillId="12" borderId="0" xfId="2" applyFont="1" applyFill="1" applyAlignment="1">
      <alignment vertical="top" wrapText="1"/>
    </xf>
    <xf numFmtId="0" fontId="4" fillId="0" borderId="34" xfId="0" applyFont="1" applyBorder="1" applyAlignment="1">
      <alignment horizontal="center" vertical="center" wrapText="1"/>
    </xf>
    <xf numFmtId="0" fontId="4" fillId="0" borderId="34" xfId="0" applyFont="1" applyBorder="1" applyAlignment="1">
      <alignment horizontal="left" vertical="center" wrapText="1"/>
    </xf>
    <xf numFmtId="0" fontId="4" fillId="0" borderId="42" xfId="0" applyFont="1" applyBorder="1" applyAlignment="1">
      <alignment horizontal="left" vertical="center" wrapText="1"/>
    </xf>
    <xf numFmtId="0" fontId="8" fillId="5" borderId="42" xfId="2" applyFont="1" applyFill="1" applyBorder="1" applyAlignment="1" applyProtection="1">
      <alignment horizontal="left" vertical="top" wrapText="1"/>
      <protection locked="0"/>
    </xf>
    <xf numFmtId="0" fontId="8" fillId="5" borderId="54" xfId="2" applyFont="1" applyFill="1" applyBorder="1" applyAlignment="1" applyProtection="1">
      <alignment vertical="top" wrapText="1"/>
      <protection locked="0"/>
    </xf>
    <xf numFmtId="0" fontId="4" fillId="7" borderId="42" xfId="0" applyFont="1" applyFill="1" applyBorder="1" applyAlignment="1">
      <alignment horizontal="left" vertical="center" wrapText="1"/>
    </xf>
    <xf numFmtId="0" fontId="4" fillId="7" borderId="54" xfId="0" applyFont="1" applyFill="1" applyBorder="1" applyAlignment="1">
      <alignment horizontal="left" vertical="center" wrapText="1"/>
    </xf>
    <xf numFmtId="0" fontId="4" fillId="8" borderId="34" xfId="0" applyFont="1" applyFill="1" applyBorder="1" applyAlignment="1">
      <alignment horizontal="left" vertical="center" wrapText="1"/>
    </xf>
    <xf numFmtId="0" fontId="4" fillId="9" borderId="42" xfId="0" applyFont="1" applyFill="1" applyBorder="1" applyAlignment="1">
      <alignment horizontal="left" vertical="center" wrapText="1"/>
    </xf>
    <xf numFmtId="0" fontId="4" fillId="9" borderId="54"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4" xfId="0" applyFont="1" applyFill="1" applyBorder="1" applyAlignment="1">
      <alignment horizontal="center" vertical="center" wrapText="1"/>
    </xf>
    <xf numFmtId="0" fontId="4" fillId="0" borderId="54" xfId="0" applyFont="1" applyBorder="1" applyAlignment="1">
      <alignment horizontal="left" vertical="center" wrapText="1"/>
    </xf>
    <xf numFmtId="0" fontId="4" fillId="0" borderId="54" xfId="0" applyFont="1" applyBorder="1" applyAlignment="1">
      <alignment vertical="center" wrapText="1"/>
    </xf>
    <xf numFmtId="0" fontId="4" fillId="0" borderId="34" xfId="0" applyFont="1" applyBorder="1" applyAlignment="1">
      <alignment vertical="center" wrapText="1"/>
    </xf>
    <xf numFmtId="0" fontId="4" fillId="0" borderId="42" xfId="0" applyFont="1" applyBorder="1" applyAlignment="1">
      <alignment vertical="center" wrapText="1"/>
    </xf>
    <xf numFmtId="0" fontId="8" fillId="0" borderId="34" xfId="0" applyFont="1" applyBorder="1" applyAlignment="1">
      <alignment horizontal="left" vertical="center" wrapText="1"/>
    </xf>
    <xf numFmtId="0" fontId="4" fillId="12" borderId="42" xfId="0" applyFont="1" applyFill="1" applyBorder="1" applyAlignment="1">
      <alignment vertical="center" wrapText="1"/>
    </xf>
    <xf numFmtId="0" fontId="4" fillId="12" borderId="54" xfId="0" applyFont="1" applyFill="1" applyBorder="1" applyAlignment="1">
      <alignment vertical="center" wrapText="1"/>
    </xf>
    <xf numFmtId="0" fontId="8" fillId="5" borderId="42" xfId="2" applyFont="1" applyFill="1" applyBorder="1"/>
    <xf numFmtId="0" fontId="8" fillId="5" borderId="54" xfId="2" applyFont="1" applyFill="1" applyBorder="1" applyAlignment="1">
      <alignment vertical="top" wrapText="1"/>
    </xf>
    <xf numFmtId="0" fontId="4" fillId="0" borderId="59" xfId="0" applyFont="1" applyBorder="1" applyAlignment="1">
      <alignment vertical="center" wrapText="1"/>
    </xf>
    <xf numFmtId="0" fontId="4" fillId="0" borderId="60" xfId="0" applyFont="1" applyBorder="1" applyAlignment="1">
      <alignment vertical="center" wrapText="1"/>
    </xf>
    <xf numFmtId="0" fontId="4" fillId="11" borderId="59" xfId="0" applyFont="1" applyFill="1" applyBorder="1" applyAlignment="1">
      <alignment vertical="center" wrapText="1"/>
    </xf>
    <xf numFmtId="0" fontId="4" fillId="0" borderId="60" xfId="0" applyFont="1" applyBorder="1" applyAlignment="1">
      <alignment horizontal="left" vertical="center" wrapText="1"/>
    </xf>
    <xf numFmtId="0" fontId="11" fillId="0" borderId="17" xfId="0" applyFont="1" applyBorder="1" applyAlignment="1">
      <alignment horizontal="center" vertical="center" wrapText="1"/>
    </xf>
    <xf numFmtId="0" fontId="11" fillId="0" borderId="71" xfId="0" applyFont="1" applyBorder="1" applyAlignment="1">
      <alignment horizontal="center" vertical="center" wrapText="1"/>
    </xf>
    <xf numFmtId="4" fontId="12" fillId="3" borderId="11" xfId="0" applyNumberFormat="1" applyFont="1" applyFill="1" applyBorder="1" applyAlignment="1">
      <alignment horizontal="right" vertical="center" wrapText="1"/>
    </xf>
    <xf numFmtId="4" fontId="12" fillId="3" borderId="44" xfId="0" applyNumberFormat="1" applyFont="1" applyFill="1" applyBorder="1" applyAlignment="1">
      <alignment vertical="center" wrapText="1"/>
    </xf>
    <xf numFmtId="4" fontId="12" fillId="3" borderId="72" xfId="0" applyNumberFormat="1" applyFont="1" applyFill="1" applyBorder="1" applyAlignment="1">
      <alignment horizontal="right" vertical="center" wrapText="1"/>
    </xf>
    <xf numFmtId="43" fontId="12" fillId="3" borderId="44" xfId="5" applyFont="1" applyFill="1" applyBorder="1" applyAlignment="1">
      <alignment vertical="center" wrapText="1"/>
    </xf>
    <xf numFmtId="4" fontId="12" fillId="8" borderId="73" xfId="0" applyNumberFormat="1" applyFont="1" applyFill="1" applyBorder="1" applyAlignment="1">
      <alignment horizontal="right" vertical="center" wrapText="1"/>
    </xf>
    <xf numFmtId="0" fontId="11" fillId="4" borderId="60" xfId="0" applyFont="1" applyFill="1" applyBorder="1" applyAlignment="1">
      <alignment horizontal="right" vertical="center" wrapText="1"/>
    </xf>
    <xf numFmtId="0" fontId="2" fillId="2" borderId="0" xfId="1" applyFont="1" applyFill="1" applyAlignment="1">
      <alignment horizontal="center" vertical="center"/>
    </xf>
    <xf numFmtId="0" fontId="11" fillId="4" borderId="17"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41"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59" xfId="0" applyFont="1" applyFill="1" applyBorder="1" applyAlignment="1">
      <alignment horizontal="center" vertical="center" wrapText="1"/>
    </xf>
    <xf numFmtId="0" fontId="11" fillId="4" borderId="18" xfId="0" applyFont="1" applyFill="1" applyBorder="1" applyAlignment="1">
      <alignment horizontal="center" vertical="center" wrapText="1"/>
    </xf>
    <xf numFmtId="0" fontId="11" fillId="4" borderId="53"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60" xfId="0" applyFont="1" applyFill="1" applyBorder="1" applyAlignment="1">
      <alignment horizontal="center" vertical="center" wrapText="1"/>
    </xf>
    <xf numFmtId="0" fontId="11" fillId="4" borderId="40"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1" fillId="4" borderId="65" xfId="0" applyFont="1" applyFill="1" applyBorder="1" applyAlignment="1">
      <alignment horizontal="center" vertical="center" wrapText="1"/>
    </xf>
    <xf numFmtId="0" fontId="11" fillId="4" borderId="66"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67"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11" fillId="4" borderId="46" xfId="0" applyFont="1" applyFill="1" applyBorder="1" applyAlignment="1">
      <alignment horizontal="center" vertical="center" wrapText="1"/>
    </xf>
    <xf numFmtId="0" fontId="5" fillId="0" borderId="41" xfId="0" applyFont="1" applyBorder="1" applyAlignment="1">
      <alignment horizontal="center"/>
    </xf>
    <xf numFmtId="0" fontId="5" fillId="0" borderId="53" xfId="0" applyFont="1" applyBorder="1" applyAlignment="1">
      <alignment horizontal="center"/>
    </xf>
    <xf numFmtId="0" fontId="5" fillId="0" borderId="29" xfId="0" applyFont="1" applyBorder="1" applyAlignment="1">
      <alignment horizontal="center"/>
    </xf>
    <xf numFmtId="0" fontId="5" fillId="0" borderId="31" xfId="0" applyFont="1" applyBorder="1" applyAlignment="1">
      <alignment horizontal="center"/>
    </xf>
    <xf numFmtId="0" fontId="9" fillId="0" borderId="12" xfId="0" applyFont="1" applyBorder="1" applyAlignment="1">
      <alignment horizontal="center"/>
    </xf>
    <xf numFmtId="0" fontId="9" fillId="0" borderId="13" xfId="0" applyFont="1" applyBorder="1" applyAlignment="1">
      <alignment horizontal="center"/>
    </xf>
    <xf numFmtId="0" fontId="10" fillId="13" borderId="14" xfId="0" applyFont="1" applyFill="1" applyBorder="1" applyAlignment="1">
      <alignment horizontal="center" wrapText="1"/>
    </xf>
    <xf numFmtId="0" fontId="10" fillId="13" borderId="64" xfId="0" applyFont="1" applyFill="1" applyBorder="1" applyAlignment="1">
      <alignment horizontal="center" wrapText="1"/>
    </xf>
    <xf numFmtId="0" fontId="5" fillId="0" borderId="69" xfId="0" applyFont="1" applyBorder="1" applyAlignment="1">
      <alignment horizontal="center"/>
    </xf>
    <xf numFmtId="0" fontId="5" fillId="0" borderId="70" xfId="0" applyFont="1" applyBorder="1" applyAlignment="1">
      <alignment horizontal="center"/>
    </xf>
  </cellXfs>
  <cellStyles count="8">
    <cellStyle name="Millares" xfId="5" builtinId="3"/>
    <cellStyle name="Millares 2" xfId="7" xr:uid="{00000000-0005-0000-0000-000001000000}"/>
    <cellStyle name="Millares 2 4" xfId="3" xr:uid="{00000000-0005-0000-0000-000002000000}"/>
    <cellStyle name="Millares 2 4 2" xfId="6"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anet.sanchezm\Desktop\JANET%202024\ESTADOS%20FINANCIEROS\2024\2DO%20TRIMESTRE\RESTANTES\estados%20financieros.xlsx" TargetMode="External"/><Relationship Id="rId1" Type="http://schemas.openxmlformats.org/officeDocument/2006/relationships/externalLinkPath" Target="/Users/janet.sanchezm/Desktop/JANET%202024/ESTADOS%20FINANCIEROS/2024/2DO%20TRIMESTRE/RESTANTES/estados%20financier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CT"/>
      <sheetName val="ESF"/>
      <sheetName val="VHP"/>
      <sheetName val="CSF"/>
      <sheetName val="EFE"/>
      <sheetName val="EAA"/>
      <sheetName val="ADP"/>
    </sheetNames>
    <sheetDataSet>
      <sheetData sheetId="0">
        <row r="68">
          <cell r="B68">
            <v>54247626.01000002</v>
          </cell>
          <cell r="C68">
            <v>19552858.529999971</v>
          </cell>
        </row>
      </sheetData>
      <sheetData sheetId="1">
        <row r="5">
          <cell r="B5">
            <v>171467368.31</v>
          </cell>
          <cell r="C5">
            <v>173144057.41</v>
          </cell>
        </row>
        <row r="6">
          <cell r="B6">
            <v>13194181.82</v>
          </cell>
          <cell r="C6">
            <v>9937821.3100000005</v>
          </cell>
        </row>
        <row r="7">
          <cell r="B7">
            <v>0</v>
          </cell>
          <cell r="C7">
            <v>286628.07</v>
          </cell>
        </row>
        <row r="8">
          <cell r="B8">
            <v>0</v>
          </cell>
          <cell r="C8">
            <v>0</v>
          </cell>
        </row>
        <row r="9">
          <cell r="B9">
            <v>0</v>
          </cell>
          <cell r="C9">
            <v>0</v>
          </cell>
        </row>
        <row r="10">
          <cell r="B10">
            <v>0</v>
          </cell>
          <cell r="C10">
            <v>0</v>
          </cell>
        </row>
        <row r="11">
          <cell r="B11">
            <v>0</v>
          </cell>
          <cell r="C11">
            <v>0</v>
          </cell>
        </row>
        <row r="16">
          <cell r="B16">
            <v>0</v>
          </cell>
          <cell r="C16">
            <v>0</v>
          </cell>
        </row>
        <row r="17">
          <cell r="B17">
            <v>0</v>
          </cell>
          <cell r="C17">
            <v>0</v>
          </cell>
        </row>
        <row r="18">
          <cell r="B18">
            <v>1034628836.46</v>
          </cell>
          <cell r="C18">
            <v>1033673411.33</v>
          </cell>
        </row>
        <row r="19">
          <cell r="B19">
            <v>361071502.31999999</v>
          </cell>
          <cell r="C19">
            <v>358418194.63999999</v>
          </cell>
        </row>
        <row r="20">
          <cell r="B20">
            <v>0</v>
          </cell>
          <cell r="C20">
            <v>0</v>
          </cell>
        </row>
        <row r="21">
          <cell r="B21">
            <v>-1017964207</v>
          </cell>
          <cell r="C21">
            <v>-1017964207</v>
          </cell>
        </row>
        <row r="22">
          <cell r="B22">
            <v>0</v>
          </cell>
          <cell r="C22">
            <v>0</v>
          </cell>
        </row>
        <row r="23">
          <cell r="B23">
            <v>0</v>
          </cell>
          <cell r="C23">
            <v>0</v>
          </cell>
        </row>
        <row r="24">
          <cell r="B24">
            <v>0</v>
          </cell>
          <cell r="C24">
            <v>0</v>
          </cell>
        </row>
        <row r="26">
          <cell r="E26">
            <v>12275752.33</v>
          </cell>
          <cell r="F26">
            <v>50724681.390000001</v>
          </cell>
        </row>
        <row r="28">
          <cell r="B28">
            <v>562397681.90999997</v>
          </cell>
          <cell r="C28">
            <v>557495905.75999999</v>
          </cell>
        </row>
        <row r="30">
          <cell r="F30">
            <v>311877767.00999999</v>
          </cell>
        </row>
        <row r="35">
          <cell r="F35">
            <v>190995351.09000003</v>
          </cell>
        </row>
        <row r="36">
          <cell r="E36">
            <v>54247626.009999998</v>
          </cell>
          <cell r="F36">
            <v>19552858.530000001</v>
          </cell>
        </row>
        <row r="42">
          <cell r="F42">
            <v>3898106.27</v>
          </cell>
        </row>
        <row r="46">
          <cell r="E46">
            <v>550121929.58000004</v>
          </cell>
          <cell r="F46">
            <v>506771224.37</v>
          </cell>
        </row>
        <row r="48">
          <cell r="E48">
            <v>562397681.91000009</v>
          </cell>
          <cell r="F48">
            <v>557495905.75999999</v>
          </cell>
        </row>
      </sheetData>
      <sheetData sheetId="2">
        <row r="4">
          <cell r="B4">
            <v>311877767.00999999</v>
          </cell>
          <cell r="F4">
            <v>311877767.00999999</v>
          </cell>
        </row>
        <row r="9">
          <cell r="F9">
            <v>190995351.09000003</v>
          </cell>
        </row>
        <row r="10">
          <cell r="D10">
            <v>19552858.530000001</v>
          </cell>
        </row>
        <row r="16">
          <cell r="E16">
            <v>3898106.27</v>
          </cell>
          <cell r="F16">
            <v>3898106.27</v>
          </cell>
        </row>
        <row r="20">
          <cell r="F20">
            <v>506771224.37</v>
          </cell>
        </row>
        <row r="23">
          <cell r="B23">
            <v>2293513.9300000002</v>
          </cell>
        </row>
        <row r="24">
          <cell r="B24">
            <v>0</v>
          </cell>
        </row>
        <row r="25">
          <cell r="B25">
            <v>0</v>
          </cell>
        </row>
        <row r="28">
          <cell r="D28">
            <v>54247626.009999998</v>
          </cell>
        </row>
        <row r="29">
          <cell r="C29">
            <v>4112549.84</v>
          </cell>
          <cell r="D29">
            <v>-19552858.530000001</v>
          </cell>
        </row>
        <row r="30">
          <cell r="D30">
            <v>0</v>
          </cell>
        </row>
        <row r="31">
          <cell r="D31">
            <v>0</v>
          </cell>
        </row>
        <row r="32">
          <cell r="D32">
            <v>2249873.96</v>
          </cell>
        </row>
        <row r="35">
          <cell r="E35">
            <v>0</v>
          </cell>
        </row>
        <row r="36">
          <cell r="E36">
            <v>0</v>
          </cell>
        </row>
        <row r="38">
          <cell r="F38">
            <v>550121929.58000004</v>
          </cell>
        </row>
      </sheetData>
      <sheetData sheetId="3">
        <row r="5">
          <cell r="B5">
            <v>1676689.1</v>
          </cell>
          <cell r="C5">
            <v>0</v>
          </cell>
        </row>
        <row r="6">
          <cell r="B6">
            <v>0</v>
          </cell>
          <cell r="C6">
            <v>3256360.51</v>
          </cell>
        </row>
        <row r="7">
          <cell r="B7">
            <v>286628.07</v>
          </cell>
          <cell r="C7">
            <v>0</v>
          </cell>
        </row>
        <row r="8">
          <cell r="B8">
            <v>0</v>
          </cell>
          <cell r="C8">
            <v>0</v>
          </cell>
        </row>
        <row r="9">
          <cell r="B9">
            <v>0</v>
          </cell>
          <cell r="C9">
            <v>0</v>
          </cell>
        </row>
        <row r="10">
          <cell r="B10">
            <v>0</v>
          </cell>
          <cell r="C10">
            <v>0</v>
          </cell>
        </row>
        <row r="11">
          <cell r="B11">
            <v>0</v>
          </cell>
          <cell r="C11">
            <v>0</v>
          </cell>
        </row>
        <row r="14">
          <cell r="B14">
            <v>0</v>
          </cell>
          <cell r="C14">
            <v>0</v>
          </cell>
        </row>
        <row r="15">
          <cell r="B15">
            <v>0</v>
          </cell>
          <cell r="C15">
            <v>0</v>
          </cell>
        </row>
        <row r="16">
          <cell r="B16">
            <v>0</v>
          </cell>
          <cell r="C16">
            <v>955425.13</v>
          </cell>
        </row>
        <row r="17">
          <cell r="B17">
            <v>0</v>
          </cell>
          <cell r="C17">
            <v>2653307.6800000002</v>
          </cell>
        </row>
        <row r="18">
          <cell r="B18">
            <v>0</v>
          </cell>
          <cell r="C18">
            <v>0</v>
          </cell>
        </row>
        <row r="19">
          <cell r="B19">
            <v>0</v>
          </cell>
          <cell r="C19">
            <v>0</v>
          </cell>
        </row>
        <row r="20">
          <cell r="B20">
            <v>0</v>
          </cell>
          <cell r="C20">
            <v>0</v>
          </cell>
        </row>
        <row r="21">
          <cell r="B21">
            <v>0</v>
          </cell>
          <cell r="C21">
            <v>0</v>
          </cell>
        </row>
        <row r="22">
          <cell r="B22">
            <v>0</v>
          </cell>
          <cell r="C22">
            <v>0</v>
          </cell>
        </row>
        <row r="46">
          <cell r="B46">
            <v>2293513.9300000002</v>
          </cell>
          <cell r="C46">
            <v>0</v>
          </cell>
        </row>
        <row r="47">
          <cell r="B47">
            <v>0</v>
          </cell>
          <cell r="C47">
            <v>0</v>
          </cell>
        </row>
        <row r="48">
          <cell r="B48">
            <v>0</v>
          </cell>
          <cell r="C48">
            <v>0</v>
          </cell>
        </row>
        <row r="51">
          <cell r="B51">
            <v>34694767.479999997</v>
          </cell>
          <cell r="C51">
            <v>0</v>
          </cell>
        </row>
        <row r="52">
          <cell r="B52">
            <v>4112549.84</v>
          </cell>
          <cell r="C52">
            <v>0</v>
          </cell>
        </row>
        <row r="53">
          <cell r="B53">
            <v>0</v>
          </cell>
          <cell r="C53">
            <v>0</v>
          </cell>
        </row>
        <row r="54">
          <cell r="B54">
            <v>0</v>
          </cell>
          <cell r="C54">
            <v>0</v>
          </cell>
        </row>
        <row r="55">
          <cell r="B55">
            <v>2249873.96</v>
          </cell>
          <cell r="C55">
            <v>0</v>
          </cell>
        </row>
        <row r="58">
          <cell r="B58">
            <v>0</v>
          </cell>
          <cell r="C58">
            <v>0</v>
          </cell>
        </row>
        <row r="59">
          <cell r="B59">
            <v>0</v>
          </cell>
          <cell r="C59">
            <v>0</v>
          </cell>
        </row>
      </sheetData>
      <sheetData sheetId="4">
        <row r="61">
          <cell r="B61">
            <v>-1676689.099999994</v>
          </cell>
        </row>
        <row r="63">
          <cell r="B63">
            <v>173144057.41</v>
          </cell>
        </row>
        <row r="65">
          <cell r="B65">
            <v>171467368.31</v>
          </cell>
          <cell r="C65">
            <v>173144057.41</v>
          </cell>
        </row>
      </sheetData>
      <sheetData sheetId="5">
        <row r="5">
          <cell r="B5">
            <v>173144057.41</v>
          </cell>
          <cell r="E5">
            <v>171467368.30999994</v>
          </cell>
          <cell r="F5">
            <v>-1676689.1000000536</v>
          </cell>
        </row>
        <row r="6">
          <cell r="B6">
            <v>9937821.3100000005</v>
          </cell>
          <cell r="E6">
            <v>13194181.819999993</v>
          </cell>
          <cell r="F6">
            <v>3256360.5099999923</v>
          </cell>
        </row>
        <row r="7">
          <cell r="B7">
            <v>286628.07</v>
          </cell>
          <cell r="E7">
            <v>0</v>
          </cell>
          <cell r="F7">
            <v>-286628.07</v>
          </cell>
        </row>
        <row r="8">
          <cell r="B8">
            <v>0</v>
          </cell>
          <cell r="E8">
            <v>0</v>
          </cell>
          <cell r="F8">
            <v>0</v>
          </cell>
        </row>
        <row r="9">
          <cell r="B9">
            <v>0</v>
          </cell>
          <cell r="E9">
            <v>0</v>
          </cell>
          <cell r="F9">
            <v>0</v>
          </cell>
        </row>
        <row r="10">
          <cell r="B10">
            <v>0</v>
          </cell>
          <cell r="E10">
            <v>0</v>
          </cell>
          <cell r="F10">
            <v>0</v>
          </cell>
        </row>
        <row r="11">
          <cell r="B11">
            <v>0</v>
          </cell>
          <cell r="E11">
            <v>0</v>
          </cell>
          <cell r="F11">
            <v>0</v>
          </cell>
        </row>
        <row r="13">
          <cell r="B13">
            <v>0</v>
          </cell>
          <cell r="E13">
            <v>0</v>
          </cell>
          <cell r="F13">
            <v>0</v>
          </cell>
        </row>
        <row r="14">
          <cell r="B14">
            <v>0</v>
          </cell>
          <cell r="E14">
            <v>0</v>
          </cell>
          <cell r="F14">
            <v>0</v>
          </cell>
        </row>
        <row r="15">
          <cell r="B15">
            <v>1033673411.33</v>
          </cell>
          <cell r="E15">
            <v>1034628836.46</v>
          </cell>
          <cell r="F15">
            <v>955425.12999999523</v>
          </cell>
        </row>
        <row r="16">
          <cell r="B16">
            <v>358418194.63999999</v>
          </cell>
          <cell r="E16">
            <v>361071502.31999999</v>
          </cell>
          <cell r="F16">
            <v>2653307.6800000072</v>
          </cell>
        </row>
        <row r="17">
          <cell r="B17">
            <v>0</v>
          </cell>
          <cell r="E17">
            <v>0</v>
          </cell>
          <cell r="F17">
            <v>0</v>
          </cell>
        </row>
        <row r="18">
          <cell r="B18">
            <v>-1017964207</v>
          </cell>
          <cell r="E18">
            <v>-1017964207</v>
          </cell>
          <cell r="F18">
            <v>0</v>
          </cell>
        </row>
        <row r="19">
          <cell r="B19">
            <v>0</v>
          </cell>
          <cell r="E19">
            <v>0</v>
          </cell>
          <cell r="F19">
            <v>0</v>
          </cell>
        </row>
        <row r="20">
          <cell r="B20">
            <v>0</v>
          </cell>
          <cell r="E20">
            <v>0</v>
          </cell>
          <cell r="F20">
            <v>0</v>
          </cell>
        </row>
        <row r="21">
          <cell r="B21">
            <v>0</v>
          </cell>
          <cell r="E21">
            <v>0</v>
          </cell>
          <cell r="F21">
            <v>0</v>
          </cell>
        </row>
      </sheetData>
      <sheetData sheetId="6">
        <row r="34">
          <cell r="D34">
            <v>50724681.390000001</v>
          </cell>
          <cell r="E34">
            <v>12275752.33</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topLeftCell="A36" workbookViewId="0">
      <selection sqref="A1:B1"/>
    </sheetView>
  </sheetViews>
  <sheetFormatPr baseColWidth="10" defaultColWidth="11.42578125" defaultRowHeight="11.25" x14ac:dyDescent="0.2"/>
  <cols>
    <col min="1" max="1" width="16" style="8" customWidth="1"/>
    <col min="2" max="2" width="63.42578125" style="3" bestFit="1" customWidth="1"/>
    <col min="3" max="3" width="39" style="3" customWidth="1"/>
    <col min="4" max="4" width="19.28515625" style="3" customWidth="1"/>
    <col min="5" max="16384" width="11.42578125" style="3"/>
  </cols>
  <sheetData>
    <row r="1" spans="1:4" x14ac:dyDescent="0.2">
      <c r="A1" s="184" t="s">
        <v>153</v>
      </c>
      <c r="B1" s="184"/>
      <c r="C1" s="1" t="s">
        <v>0</v>
      </c>
      <c r="D1" s="2">
        <v>2024</v>
      </c>
    </row>
    <row r="2" spans="1:4" x14ac:dyDescent="0.2">
      <c r="A2" s="184" t="s">
        <v>1</v>
      </c>
      <c r="B2" s="184"/>
      <c r="C2" s="1" t="s">
        <v>2</v>
      </c>
      <c r="D2" s="2" t="s">
        <v>3</v>
      </c>
    </row>
    <row r="3" spans="1:4" x14ac:dyDescent="0.2">
      <c r="A3" s="184" t="s">
        <v>154</v>
      </c>
      <c r="B3" s="184"/>
      <c r="C3" s="1" t="s">
        <v>4</v>
      </c>
      <c r="D3" s="2">
        <v>2</v>
      </c>
    </row>
    <row r="5" spans="1:4" x14ac:dyDescent="0.2">
      <c r="A5" s="4" t="s">
        <v>5</v>
      </c>
      <c r="B5" s="4" t="s">
        <v>6</v>
      </c>
      <c r="C5" s="4" t="s">
        <v>7</v>
      </c>
      <c r="D5" s="4"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3" t="str">
        <f>IF((SUM('REV Det'!G54:G55,'REV Det'!L54:L55))=0, "Si cumple la regla","No cumple la regla")</f>
        <v>Si cumple la regla</v>
      </c>
    </row>
    <row r="29" spans="1:4" ht="56.25" x14ac:dyDescent="0.2">
      <c r="A29" s="5" t="s">
        <v>66</v>
      </c>
      <c r="B29" s="6" t="s">
        <v>67</v>
      </c>
      <c r="C29" s="7" t="s">
        <v>65</v>
      </c>
      <c r="D29" s="3" t="str">
        <f>IF((SUM('REV Det'!G56:G57,'REV Det'!L56:L57))=0, "Si cumple la regla","No cumple la regla")</f>
        <v>Si cumple la regla</v>
      </c>
    </row>
    <row r="30" spans="1:4" ht="56.25" x14ac:dyDescent="0.2">
      <c r="A30" s="5" t="s">
        <v>68</v>
      </c>
      <c r="B30" s="6" t="s">
        <v>69</v>
      </c>
      <c r="C30" s="7" t="s">
        <v>65</v>
      </c>
      <c r="D30" s="3" t="str">
        <f>IF((SUM('REV Det'!G58:G59,'REV Det'!L58:L59))=0, "Si cumple la regla","No cumple la regla")</f>
        <v>Si cumple la regla</v>
      </c>
    </row>
    <row r="31" spans="1:4" ht="90" x14ac:dyDescent="0.2">
      <c r="A31" s="5" t="s">
        <v>70</v>
      </c>
      <c r="B31" s="6" t="s">
        <v>71</v>
      </c>
      <c r="C31" s="7" t="s">
        <v>56</v>
      </c>
      <c r="D31" s="3" t="str">
        <f>IF(('REV Det'!G53+'REV Det'!L53)=0,"Si cumple la regla","No cumple la regla")</f>
        <v>Si cumple la regla</v>
      </c>
    </row>
    <row r="32" spans="1:4" ht="45" x14ac:dyDescent="0.2">
      <c r="A32" s="5" t="s">
        <v>72</v>
      </c>
      <c r="B32" s="6" t="s">
        <v>73</v>
      </c>
      <c r="C32" s="7" t="s">
        <v>74</v>
      </c>
      <c r="D32" s="3" t="str">
        <f>IF(('REV Det'!G60+'REV Det'!L60)=0,"Si cumple la regla","No cumple la regla")</f>
        <v>Si cumple la regla</v>
      </c>
    </row>
    <row r="33" spans="1:4" ht="45" x14ac:dyDescent="0.2">
      <c r="A33" s="5" t="s">
        <v>75</v>
      </c>
      <c r="B33" s="6" t="s">
        <v>76</v>
      </c>
      <c r="C33" s="7" t="s">
        <v>77</v>
      </c>
      <c r="D33" s="3" t="str">
        <f>IF((SUM('REV Det'!G61:G76,'REV Det'!L61:L76))=0, "Si cumple la regla","No cumple la regla")</f>
        <v>Si cumple la regla</v>
      </c>
    </row>
    <row r="34" spans="1:4" ht="56.25" x14ac:dyDescent="0.2">
      <c r="A34" s="5" t="s">
        <v>78</v>
      </c>
      <c r="B34" s="6" t="s">
        <v>79</v>
      </c>
      <c r="C34" s="7" t="s">
        <v>80</v>
      </c>
      <c r="D34" s="3" t="str">
        <f>IF((SUM('REV Det'!G77:G79,'REV Det'!L77:L79))=0, "Si cumple la regla","No cumple la regla")</f>
        <v>Si cumple la regla</v>
      </c>
    </row>
    <row r="35" spans="1:4" ht="45" x14ac:dyDescent="0.2">
      <c r="A35" s="5" t="s">
        <v>81</v>
      </c>
      <c r="B35" s="6" t="s">
        <v>82</v>
      </c>
      <c r="C35" s="7" t="s">
        <v>80</v>
      </c>
      <c r="D35" s="3" t="str">
        <f>IF(('REV Det'!G80+'REV Det'!L80)=0,"Si cumple la regla","No cumple la regla")</f>
        <v>Si cumple la regla</v>
      </c>
    </row>
    <row r="36" spans="1:4" ht="45" x14ac:dyDescent="0.2">
      <c r="A36" s="5" t="s">
        <v>83</v>
      </c>
      <c r="B36" s="6" t="s">
        <v>84</v>
      </c>
      <c r="C36" s="7" t="s">
        <v>85</v>
      </c>
      <c r="D36" s="3" t="str">
        <f>IF(('REV Det'!G81+'REV Det'!L81)=0,"Si cumple la regla","No cumple la regla")</f>
        <v>Si cumple la regla</v>
      </c>
    </row>
    <row r="37" spans="1:4" ht="33.75" x14ac:dyDescent="0.2">
      <c r="A37" s="5" t="s">
        <v>86</v>
      </c>
      <c r="B37" s="6" t="s">
        <v>87</v>
      </c>
      <c r="C37" s="7" t="s">
        <v>88</v>
      </c>
      <c r="D37" s="3" t="str">
        <f>IF(('REV Det'!G82+'REV Det'!L82)=0,"Si cumple la regla","No cumple la regla")</f>
        <v>Si cumple la regla</v>
      </c>
    </row>
    <row r="38" spans="1:4" ht="33.75" x14ac:dyDescent="0.2">
      <c r="A38" s="5" t="s">
        <v>89</v>
      </c>
      <c r="B38" s="6" t="s">
        <v>90</v>
      </c>
      <c r="C38" s="7" t="s">
        <v>88</v>
      </c>
      <c r="D38" s="3" t="str">
        <f>IF(('REV Det'!G83+'REV Det'!L83)=0,"Si cumple la regla","No cumple la regla")</f>
        <v>Si cumple la regla</v>
      </c>
    </row>
    <row r="39" spans="1:4" ht="33.75" x14ac:dyDescent="0.2">
      <c r="A39" s="5" t="s">
        <v>91</v>
      </c>
      <c r="B39" s="6" t="s">
        <v>92</v>
      </c>
      <c r="C39" s="7" t="s">
        <v>93</v>
      </c>
      <c r="D39" s="3" t="str">
        <f>IF((SUM('REV Det'!G84:G99,'REV Det'!L84:L99))=0, "Si cumple la regla","No cumple la regla")</f>
        <v>Si cumple la regla</v>
      </c>
    </row>
    <row r="40" spans="1:4" ht="33.75" x14ac:dyDescent="0.2">
      <c r="A40" s="5" t="s">
        <v>94</v>
      </c>
      <c r="B40" s="6" t="s">
        <v>95</v>
      </c>
      <c r="C40" s="7" t="s">
        <v>96</v>
      </c>
      <c r="D40" s="3" t="str">
        <f>IF((SUM('REV Det'!G100:G115,'REV Det'!L100:L115))=0, "Si cumple la regla","No cumple la regla")</f>
        <v>Si cumple la regla</v>
      </c>
    </row>
    <row r="41" spans="1:4" ht="45" x14ac:dyDescent="0.2">
      <c r="A41" s="5" t="s">
        <v>97</v>
      </c>
      <c r="B41" s="6" t="s">
        <v>98</v>
      </c>
      <c r="C41" s="7" t="s">
        <v>99</v>
      </c>
      <c r="D41" s="3"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
  <sheetViews>
    <sheetView tabSelected="1"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9" customWidth="1"/>
    <col min="5" max="5" width="10.7109375" style="3" customWidth="1"/>
    <col min="6" max="7" width="16" style="9" customWidth="1"/>
    <col min="8" max="8" width="10.7109375" style="3" customWidth="1"/>
    <col min="9" max="9" width="16" style="12" customWidth="1"/>
    <col min="10" max="10" width="10.7109375" style="3" customWidth="1"/>
    <col min="11" max="11" width="16" style="12" customWidth="1"/>
    <col min="12" max="12" width="16" style="9" customWidth="1"/>
    <col min="13" max="13" width="35.85546875" style="3" hidden="1" customWidth="1"/>
    <col min="14" max="16384" width="11.42578125" style="3"/>
  </cols>
  <sheetData>
    <row r="1" spans="1:13" x14ac:dyDescent="0.2">
      <c r="A1" s="184" t="str">
        <f>REV!A1</f>
        <v>COLEGIO DE EDUCACION PROFESIONAL TECNICA DEL ESTADO DE GUANAJUATO</v>
      </c>
      <c r="B1" s="184"/>
      <c r="C1" s="184"/>
      <c r="D1" s="184"/>
      <c r="E1" s="184"/>
      <c r="F1" s="184"/>
      <c r="G1" s="184"/>
      <c r="H1" s="184"/>
      <c r="I1" s="184"/>
      <c r="J1" s="184"/>
      <c r="K1" s="1" t="s">
        <v>0</v>
      </c>
      <c r="L1" s="2">
        <f>REV!D1</f>
        <v>2024</v>
      </c>
    </row>
    <row r="2" spans="1:13" x14ac:dyDescent="0.2">
      <c r="A2" s="184" t="s">
        <v>1</v>
      </c>
      <c r="B2" s="184"/>
      <c r="C2" s="184"/>
      <c r="D2" s="184"/>
      <c r="E2" s="184"/>
      <c r="F2" s="184"/>
      <c r="G2" s="184"/>
      <c r="H2" s="184"/>
      <c r="I2" s="184"/>
      <c r="J2" s="184"/>
      <c r="K2" s="1" t="s">
        <v>2</v>
      </c>
      <c r="L2" s="2" t="s">
        <v>3</v>
      </c>
    </row>
    <row r="3" spans="1:13" x14ac:dyDescent="0.2">
      <c r="A3" s="184" t="str">
        <f>REV!A3</f>
        <v>Correspondiente del 1 de Enero al 30 de Junio de 2024</v>
      </c>
      <c r="B3" s="184"/>
      <c r="C3" s="184"/>
      <c r="D3" s="184"/>
      <c r="E3" s="184"/>
      <c r="F3" s="184"/>
      <c r="G3" s="184"/>
      <c r="H3" s="184"/>
      <c r="I3" s="184"/>
      <c r="J3" s="184"/>
      <c r="K3" s="1" t="s">
        <v>4</v>
      </c>
      <c r="L3" s="2">
        <f>REV!D3</f>
        <v>2</v>
      </c>
    </row>
    <row r="4" spans="1:13" ht="12" thickBot="1" x14ac:dyDescent="0.25"/>
    <row r="5" spans="1:13" ht="15.75" customHeight="1" thickBot="1" x14ac:dyDescent="0.25">
      <c r="A5" s="202" t="s">
        <v>5</v>
      </c>
      <c r="B5" s="210" t="s">
        <v>133</v>
      </c>
      <c r="C5" s="206">
        <v>2022</v>
      </c>
      <c r="D5" s="207"/>
      <c r="E5" s="207"/>
      <c r="F5" s="13"/>
      <c r="G5" s="208" t="s">
        <v>148</v>
      </c>
      <c r="H5" s="206">
        <v>2021</v>
      </c>
      <c r="I5" s="207"/>
      <c r="J5" s="207"/>
      <c r="K5" s="14"/>
      <c r="L5" s="208" t="s">
        <v>148</v>
      </c>
      <c r="M5" s="204" t="s">
        <v>133</v>
      </c>
    </row>
    <row r="6" spans="1:13" ht="12" thickBot="1" x14ac:dyDescent="0.25">
      <c r="A6" s="203"/>
      <c r="B6" s="211"/>
      <c r="C6" s="24" t="s">
        <v>134</v>
      </c>
      <c r="D6" s="25" t="s">
        <v>147</v>
      </c>
      <c r="E6" s="25" t="s">
        <v>134</v>
      </c>
      <c r="F6" s="25" t="s">
        <v>147</v>
      </c>
      <c r="G6" s="209"/>
      <c r="H6" s="24" t="s">
        <v>134</v>
      </c>
      <c r="I6" s="25" t="s">
        <v>147</v>
      </c>
      <c r="J6" s="25" t="s">
        <v>134</v>
      </c>
      <c r="K6" s="25" t="s">
        <v>147</v>
      </c>
      <c r="L6" s="209"/>
      <c r="M6" s="205"/>
    </row>
    <row r="7" spans="1:13" ht="12" thickBot="1" x14ac:dyDescent="0.25">
      <c r="A7" s="23" t="s">
        <v>9</v>
      </c>
      <c r="B7" s="146" t="s">
        <v>122</v>
      </c>
      <c r="C7" s="176" t="s">
        <v>146</v>
      </c>
      <c r="D7" s="178">
        <f>IF([1]ACT!B68&gt;0,[1]ACT!B68,[1]ACT!B68*-1)</f>
        <v>54247626.01000002</v>
      </c>
      <c r="E7" s="177" t="s">
        <v>135</v>
      </c>
      <c r="F7" s="27">
        <f>IF([1]ESF!E36&gt;0,[1]ESF!E36,[1]ESF!E36*-1)</f>
        <v>54247626.009999998</v>
      </c>
      <c r="G7" s="28">
        <f>ROUND(D7-F7,2)</f>
        <v>0</v>
      </c>
      <c r="H7" s="29" t="s">
        <v>145</v>
      </c>
      <c r="I7" s="30">
        <f>IF([1]ACT!C68&gt;0,[1]ACT!C68,[1]ACT!C68*-1)</f>
        <v>19552858.529999971</v>
      </c>
      <c r="J7" s="31" t="s">
        <v>135</v>
      </c>
      <c r="K7" s="144">
        <f>IF([1]ESF!F36&gt;0,[1]ESF!F36,[1]ESF!F36*-1)</f>
        <v>19552858.530000001</v>
      </c>
      <c r="L7" s="32">
        <f>ROUND(I7-K7,2)</f>
        <v>0</v>
      </c>
      <c r="M7" s="116" t="s">
        <v>122</v>
      </c>
    </row>
    <row r="8" spans="1:13" ht="12" thickBot="1" x14ac:dyDescent="0.25">
      <c r="A8" s="15" t="s">
        <v>12</v>
      </c>
      <c r="B8" s="152" t="s">
        <v>122</v>
      </c>
      <c r="C8" s="33" t="s">
        <v>146</v>
      </c>
      <c r="D8" s="27">
        <f>IF([1]ACT!B68&gt;0,[1]ACT!B68,[1]ACT!B68*-1)</f>
        <v>54247626.01000002</v>
      </c>
      <c r="E8" s="35" t="s">
        <v>149</v>
      </c>
      <c r="F8" s="34">
        <f>IF([1]VHP!D28&gt;0,[1]VHP!D28,[1]VHP!D28*-1)</f>
        <v>54247626.009999998</v>
      </c>
      <c r="G8" s="36">
        <f>ROUND(D8-F8,2)</f>
        <v>0</v>
      </c>
      <c r="H8" s="200"/>
      <c r="I8" s="195"/>
      <c r="J8" s="195"/>
      <c r="K8" s="195"/>
      <c r="L8" s="201"/>
      <c r="M8" s="117" t="s">
        <v>122</v>
      </c>
    </row>
    <row r="9" spans="1:13" ht="12" thickBot="1" x14ac:dyDescent="0.25">
      <c r="A9" s="15" t="s">
        <v>15</v>
      </c>
      <c r="B9" s="152" t="s">
        <v>122</v>
      </c>
      <c r="C9" s="187"/>
      <c r="D9" s="188"/>
      <c r="E9" s="188"/>
      <c r="F9" s="37"/>
      <c r="G9" s="38"/>
      <c r="H9" s="39" t="s">
        <v>145</v>
      </c>
      <c r="I9" s="40">
        <f>IF([1]ACT!C68&gt;0,[1]ACT!C68,[1]ACT!C68*-1)</f>
        <v>19552858.529999971</v>
      </c>
      <c r="J9" s="41" t="s">
        <v>149</v>
      </c>
      <c r="K9" s="40">
        <f>IF([1]VHP!D10&gt;0,[1]VHP!D10,[1]VHP!D10*-1)</f>
        <v>19552858.530000001</v>
      </c>
      <c r="L9" s="42">
        <f>ROUND(I9-K9,2)</f>
        <v>0</v>
      </c>
      <c r="M9" s="117" t="s">
        <v>122</v>
      </c>
    </row>
    <row r="10" spans="1:13" ht="12" thickBot="1" x14ac:dyDescent="0.25">
      <c r="A10" s="15" t="s">
        <v>17</v>
      </c>
      <c r="B10" s="152" t="s">
        <v>122</v>
      </c>
      <c r="C10" s="43"/>
      <c r="D10" s="44"/>
      <c r="E10" s="45" t="s">
        <v>149</v>
      </c>
      <c r="F10" s="34">
        <f>IF([1]VHP!D29&gt;0,[1]VHP!D29,[1]VHP!D29*-1)</f>
        <v>19552858.530000001</v>
      </c>
      <c r="G10" s="47"/>
      <c r="H10" s="39" t="s">
        <v>145</v>
      </c>
      <c r="I10" s="30">
        <f>IF([1]ACT!C68&gt;0,[1]ACT!C68,[1]ACT!C68*-1)</f>
        <v>19552858.529999971</v>
      </c>
      <c r="J10" s="48"/>
      <c r="K10" s="49"/>
      <c r="L10" s="42">
        <f>ROUND(F10-I10,2)</f>
        <v>0</v>
      </c>
      <c r="M10" s="117" t="s">
        <v>122</v>
      </c>
    </row>
    <row r="11" spans="1:13" ht="12" thickBot="1" x14ac:dyDescent="0.25">
      <c r="A11" s="15" t="s">
        <v>19</v>
      </c>
      <c r="B11" s="152" t="s">
        <v>122</v>
      </c>
      <c r="C11" s="39" t="s">
        <v>135</v>
      </c>
      <c r="D11" s="50">
        <f>IF([1]ESF!E36&gt;0,[1]ESF!E36,[1]ESF!E36*-1)</f>
        <v>54247626.009999998</v>
      </c>
      <c r="E11" s="51" t="s">
        <v>145</v>
      </c>
      <c r="F11" s="52">
        <f>IF([1]ACT!B68&gt;0,[1]ACT!B68,[1]ACT!B68*-1)</f>
        <v>54247626.01000002</v>
      </c>
      <c r="G11" s="53">
        <f t="shared" ref="G11:G28" si="0">ROUND(D11-F11,2)</f>
        <v>0</v>
      </c>
      <c r="H11" s="39" t="s">
        <v>135</v>
      </c>
      <c r="I11" s="54">
        <f>IF([1]ESF!F36&gt;0,[1]ESF!F36,[1]ESF!F36*-1)</f>
        <v>19552858.530000001</v>
      </c>
      <c r="J11" s="41" t="s">
        <v>145</v>
      </c>
      <c r="K11" s="40">
        <f>IF([1]ACT!C68&gt;0,[1]ACT!C68,[1]ACT!C68*-1)</f>
        <v>19552858.529999971</v>
      </c>
      <c r="L11" s="42">
        <f>ROUND(I11-K11,2)</f>
        <v>0</v>
      </c>
      <c r="M11" s="117" t="s">
        <v>122</v>
      </c>
    </row>
    <row r="12" spans="1:13" x14ac:dyDescent="0.2">
      <c r="A12" s="16" t="s">
        <v>22</v>
      </c>
      <c r="B12" s="154" t="s">
        <v>102</v>
      </c>
      <c r="C12" s="55" t="s">
        <v>135</v>
      </c>
      <c r="D12" s="56">
        <f>IF([1]ESF!B5&gt;0,[1]ESF!B5,[1]ESF!B5*-1)</f>
        <v>171467368.31</v>
      </c>
      <c r="E12" s="57" t="s">
        <v>136</v>
      </c>
      <c r="F12" s="179">
        <f>IF([1]EAA!E5&gt;0,[1]EAA!E5,[1]EAA!E5*-1)</f>
        <v>171467368.30999994</v>
      </c>
      <c r="G12" s="59">
        <f t="shared" si="0"/>
        <v>0</v>
      </c>
      <c r="H12" s="60" t="s">
        <v>135</v>
      </c>
      <c r="I12" s="180">
        <f>IF([1]ESF!C5&gt;0,[1]ESF!C5,[1]ESF!C5*-1)</f>
        <v>173144057.41</v>
      </c>
      <c r="J12" s="61" t="s">
        <v>136</v>
      </c>
      <c r="K12" s="104">
        <f>IF([1]EAA!B5&gt;0,[1]EAA!B5,[1]EAA!B5*-1)</f>
        <v>173144057.41</v>
      </c>
      <c r="L12" s="63">
        <f t="shared" ref="L12:L43" si="1">ROUND(I12-K12,2)</f>
        <v>0</v>
      </c>
      <c r="M12" s="118" t="s">
        <v>102</v>
      </c>
    </row>
    <row r="13" spans="1:13" x14ac:dyDescent="0.2">
      <c r="A13" s="17"/>
      <c r="B13" s="145" t="s">
        <v>103</v>
      </c>
      <c r="C13" s="64" t="s">
        <v>135</v>
      </c>
      <c r="D13" s="65">
        <f>IF([1]ESF!B6&gt;0,[1]ESF!B6,[1]ESF!B6*-1)</f>
        <v>13194181.82</v>
      </c>
      <c r="E13" s="66" t="s">
        <v>136</v>
      </c>
      <c r="F13" s="46">
        <f>IF([1]EAA!E6&gt;0,[1]EAA!E6,[1]EAA!E6*-1)</f>
        <v>13194181.819999993</v>
      </c>
      <c r="G13" s="67">
        <f t="shared" si="0"/>
        <v>0</v>
      </c>
      <c r="H13" s="68" t="s">
        <v>135</v>
      </c>
      <c r="I13" s="69">
        <f>IF([1]ESF!C6&gt;0,[1]ESF!C6,[1]ESF!C6*-1)</f>
        <v>9937821.3100000005</v>
      </c>
      <c r="J13" s="45" t="s">
        <v>136</v>
      </c>
      <c r="K13" s="69">
        <f>IF([1]EAA!B6&gt;0,[1]EAA!B6,[1]EAA!B6*-1)</f>
        <v>9937821.3100000005</v>
      </c>
      <c r="L13" s="70">
        <f t="shared" si="1"/>
        <v>0</v>
      </c>
      <c r="M13" s="119" t="s">
        <v>103</v>
      </c>
    </row>
    <row r="14" spans="1:13" x14ac:dyDescent="0.2">
      <c r="A14" s="17"/>
      <c r="B14" s="145" t="s">
        <v>104</v>
      </c>
      <c r="C14" s="64" t="s">
        <v>135</v>
      </c>
      <c r="D14" s="65">
        <f>IF([1]ESF!B7&gt;0,[1]ESF!B7,[1]ESF!B7*-1)</f>
        <v>0</v>
      </c>
      <c r="E14" s="66" t="s">
        <v>136</v>
      </c>
      <c r="F14" s="46">
        <f>IF([1]EAA!E7&gt;0,[1]EAA!E7,[1]EAA!E7*-1)</f>
        <v>0</v>
      </c>
      <c r="G14" s="67">
        <f t="shared" si="0"/>
        <v>0</v>
      </c>
      <c r="H14" s="68" t="s">
        <v>135</v>
      </c>
      <c r="I14" s="69">
        <f>IF([1]ESF!C7&gt;0,[1]ESF!C7,[1]ESF!C7*-1)</f>
        <v>286628.07</v>
      </c>
      <c r="J14" s="45" t="s">
        <v>136</v>
      </c>
      <c r="K14" s="69">
        <f>IF([1]EAA!B7&gt;0,[1]EAA!B7,[1]EAA!B7*-1)</f>
        <v>286628.07</v>
      </c>
      <c r="L14" s="70">
        <f t="shared" si="1"/>
        <v>0</v>
      </c>
      <c r="M14" s="119" t="s">
        <v>104</v>
      </c>
    </row>
    <row r="15" spans="1:13" x14ac:dyDescent="0.2">
      <c r="A15" s="17"/>
      <c r="B15" s="145" t="s">
        <v>105</v>
      </c>
      <c r="C15" s="64" t="s">
        <v>135</v>
      </c>
      <c r="D15" s="65">
        <f>IF([1]ESF!B8&gt;0,[1]ESF!B8,[1]ESF!B8*-1)</f>
        <v>0</v>
      </c>
      <c r="E15" s="66" t="s">
        <v>136</v>
      </c>
      <c r="F15" s="46">
        <f>IF([1]EAA!E8&gt;0,[1]EAA!E8,[1]EAA!E8*-1)</f>
        <v>0</v>
      </c>
      <c r="G15" s="67">
        <f t="shared" si="0"/>
        <v>0</v>
      </c>
      <c r="H15" s="68" t="s">
        <v>135</v>
      </c>
      <c r="I15" s="69">
        <f>IF([1]ESF!C8&gt;0,[1]ESF!C8,[1]ESF!C8*-1)</f>
        <v>0</v>
      </c>
      <c r="J15" s="45" t="s">
        <v>136</v>
      </c>
      <c r="K15" s="69">
        <f>IF([1]EAA!B8&gt;0,[1]EAA!B8,[1]EAA!B8*-1)</f>
        <v>0</v>
      </c>
      <c r="L15" s="70">
        <f t="shared" si="1"/>
        <v>0</v>
      </c>
      <c r="M15" s="119" t="s">
        <v>105</v>
      </c>
    </row>
    <row r="16" spans="1:13" x14ac:dyDescent="0.2">
      <c r="A16" s="17"/>
      <c r="B16" s="145" t="s">
        <v>106</v>
      </c>
      <c r="C16" s="64" t="s">
        <v>135</v>
      </c>
      <c r="D16" s="65">
        <f>IF([1]ESF!B9&gt;0,[1]ESF!B9,[1]ESF!B9*-1)</f>
        <v>0</v>
      </c>
      <c r="E16" s="66" t="s">
        <v>136</v>
      </c>
      <c r="F16" s="46">
        <f>IF([1]EAA!E9&gt;0,[1]EAA!E9,[1]EAA!E9*-1)</f>
        <v>0</v>
      </c>
      <c r="G16" s="67">
        <f t="shared" si="0"/>
        <v>0</v>
      </c>
      <c r="H16" s="68" t="s">
        <v>135</v>
      </c>
      <c r="I16" s="69">
        <f>IF([1]ESF!C9&gt;0,[1]ESF!C9,[1]ESF!C9*-1)</f>
        <v>0</v>
      </c>
      <c r="J16" s="45" t="s">
        <v>136</v>
      </c>
      <c r="K16" s="69">
        <f>IF([1]EAA!B9&gt;0,[1]EAA!B9,[1]EAA!B9*-1)</f>
        <v>0</v>
      </c>
      <c r="L16" s="70">
        <f t="shared" si="1"/>
        <v>0</v>
      </c>
      <c r="M16" s="119" t="s">
        <v>106</v>
      </c>
    </row>
    <row r="17" spans="1:13" ht="22.5" x14ac:dyDescent="0.2">
      <c r="A17" s="17"/>
      <c r="B17" s="145" t="s">
        <v>107</v>
      </c>
      <c r="C17" s="64" t="s">
        <v>135</v>
      </c>
      <c r="D17" s="65">
        <f>IF([1]ESF!B10&gt;0,[1]ESF!B10,[1]ESF!B10*-1)</f>
        <v>0</v>
      </c>
      <c r="E17" s="66" t="s">
        <v>136</v>
      </c>
      <c r="F17" s="46">
        <f>IF([1]EAA!E10&gt;0,[1]EAA!E10,[1]EAA!E10*-1)</f>
        <v>0</v>
      </c>
      <c r="G17" s="67">
        <f t="shared" si="0"/>
        <v>0</v>
      </c>
      <c r="H17" s="68" t="s">
        <v>135</v>
      </c>
      <c r="I17" s="69">
        <f>IF([1]ESF!C10&gt;0,[1]ESF!C10,[1]ESF!C10*-1)</f>
        <v>0</v>
      </c>
      <c r="J17" s="45" t="s">
        <v>136</v>
      </c>
      <c r="K17" s="69">
        <f>IF([1]EAA!B10&gt;0,[1]EAA!B10,[1]EAA!B10*-1)</f>
        <v>0</v>
      </c>
      <c r="L17" s="70">
        <f t="shared" si="1"/>
        <v>0</v>
      </c>
      <c r="M17" s="119" t="s">
        <v>107</v>
      </c>
    </row>
    <row r="18" spans="1:13" x14ac:dyDescent="0.2">
      <c r="A18" s="17"/>
      <c r="B18" s="145" t="s">
        <v>108</v>
      </c>
      <c r="C18" s="64" t="s">
        <v>135</v>
      </c>
      <c r="D18" s="65">
        <f>IF([1]ESF!B11&gt;0,[1]ESF!B11,[1]ESF!B11*-1)</f>
        <v>0</v>
      </c>
      <c r="E18" s="66" t="s">
        <v>136</v>
      </c>
      <c r="F18" s="46">
        <f>IF([1]EAA!E11&gt;0,[1]EAA!E11,[1]EAA!E11*-1)</f>
        <v>0</v>
      </c>
      <c r="G18" s="67">
        <f t="shared" si="0"/>
        <v>0</v>
      </c>
      <c r="H18" s="68" t="s">
        <v>135</v>
      </c>
      <c r="I18" s="69">
        <f>IF([1]ESF!C11&gt;0,[1]ESF!C11,[1]ESF!C11*-1)</f>
        <v>0</v>
      </c>
      <c r="J18" s="45" t="s">
        <v>136</v>
      </c>
      <c r="K18" s="69">
        <f>IF([1]EAA!B11&gt;0,[1]EAA!B11,[1]EAA!B11*-1)</f>
        <v>0</v>
      </c>
      <c r="L18" s="70">
        <f t="shared" si="1"/>
        <v>0</v>
      </c>
      <c r="M18" s="119" t="s">
        <v>108</v>
      </c>
    </row>
    <row r="19" spans="1:13" x14ac:dyDescent="0.2">
      <c r="A19" s="17"/>
      <c r="B19" s="145" t="s">
        <v>109</v>
      </c>
      <c r="C19" s="64" t="s">
        <v>135</v>
      </c>
      <c r="D19" s="65">
        <f>IF([1]ESF!B16&gt;0,[1]ESF!B16,[1]ESF!B16*-1)</f>
        <v>0</v>
      </c>
      <c r="E19" s="66" t="s">
        <v>136</v>
      </c>
      <c r="F19" s="46">
        <f>IF([1]EAA!E13&gt;0,[1]EAA!E13,[1]EAA!E13*-1)</f>
        <v>0</v>
      </c>
      <c r="G19" s="67">
        <f t="shared" si="0"/>
        <v>0</v>
      </c>
      <c r="H19" s="68" t="s">
        <v>135</v>
      </c>
      <c r="I19" s="69">
        <f>IF([1]ESF!C16&gt;0,[1]ESF!C16,[1]ESF!C16*-1)</f>
        <v>0</v>
      </c>
      <c r="J19" s="45" t="s">
        <v>136</v>
      </c>
      <c r="K19" s="69">
        <f>IF([1]EAA!B13&gt;0,[1]EAA!B13,[1]EAA!B13*-1)</f>
        <v>0</v>
      </c>
      <c r="L19" s="70">
        <f t="shared" si="1"/>
        <v>0</v>
      </c>
      <c r="M19" s="119" t="s">
        <v>109</v>
      </c>
    </row>
    <row r="20" spans="1:13" ht="22.5" x14ac:dyDescent="0.2">
      <c r="A20" s="17"/>
      <c r="B20" s="145" t="s">
        <v>110</v>
      </c>
      <c r="C20" s="64" t="s">
        <v>135</v>
      </c>
      <c r="D20" s="65">
        <f>IF([1]ESF!B17&gt;0,[1]ESF!B17,[1]ESF!B17*-1)</f>
        <v>0</v>
      </c>
      <c r="E20" s="66" t="s">
        <v>136</v>
      </c>
      <c r="F20" s="46">
        <f>IF([1]EAA!E14&gt;0,[1]EAA!E14,[1]EAA!E14*-1)</f>
        <v>0</v>
      </c>
      <c r="G20" s="67">
        <f t="shared" si="0"/>
        <v>0</v>
      </c>
      <c r="H20" s="68" t="s">
        <v>135</v>
      </c>
      <c r="I20" s="69">
        <f>IF([1]ESF!C17&gt;0,[1]ESF!C17,[1]ESF!C17*-1)</f>
        <v>0</v>
      </c>
      <c r="J20" s="45" t="s">
        <v>136</v>
      </c>
      <c r="K20" s="69">
        <f>IF([1]EAA!B14&gt;0,[1]EAA!B14,[1]EAA!B14*-1)</f>
        <v>0</v>
      </c>
      <c r="L20" s="70">
        <f t="shared" si="1"/>
        <v>0</v>
      </c>
      <c r="M20" s="119" t="s">
        <v>110</v>
      </c>
    </row>
    <row r="21" spans="1:13" ht="22.5" x14ac:dyDescent="0.2">
      <c r="A21" s="17"/>
      <c r="B21" s="145" t="s">
        <v>111</v>
      </c>
      <c r="C21" s="64" t="s">
        <v>135</v>
      </c>
      <c r="D21" s="65">
        <f>IF([1]ESF!B18&gt;0,[1]ESF!B18,[1]ESF!B18*-1)</f>
        <v>1034628836.46</v>
      </c>
      <c r="E21" s="66" t="s">
        <v>136</v>
      </c>
      <c r="F21" s="46">
        <f>IF([1]EAA!E15&gt;0,[1]EAA!E15,[1]EAA!E15*-1)</f>
        <v>1034628836.46</v>
      </c>
      <c r="G21" s="67">
        <f t="shared" si="0"/>
        <v>0</v>
      </c>
      <c r="H21" s="68" t="s">
        <v>135</v>
      </c>
      <c r="I21" s="69">
        <f>IF([1]ESF!C18&gt;0,[1]ESF!C18,[1]ESF!C18*-1)</f>
        <v>1033673411.33</v>
      </c>
      <c r="J21" s="45" t="s">
        <v>136</v>
      </c>
      <c r="K21" s="69">
        <f>IF([1]EAA!B15&gt;0,[1]EAA!B15,[1]EAA!B15*-1)</f>
        <v>1033673411.33</v>
      </c>
      <c r="L21" s="70">
        <f t="shared" si="1"/>
        <v>0</v>
      </c>
      <c r="M21" s="119" t="s">
        <v>111</v>
      </c>
    </row>
    <row r="22" spans="1:13" x14ac:dyDescent="0.2">
      <c r="A22" s="17"/>
      <c r="B22" s="145" t="s">
        <v>112</v>
      </c>
      <c r="C22" s="64" t="s">
        <v>135</v>
      </c>
      <c r="D22" s="65">
        <f>IF([1]ESF!B19&gt;0,[1]ESF!B19,[1]ESF!B19*-1)</f>
        <v>361071502.31999999</v>
      </c>
      <c r="E22" s="66" t="s">
        <v>136</v>
      </c>
      <c r="F22" s="46">
        <f>IF([1]EAA!E16&gt;0,[1]EAA!E16,[1]EAA!E16*-1)</f>
        <v>361071502.31999999</v>
      </c>
      <c r="G22" s="67">
        <f t="shared" si="0"/>
        <v>0</v>
      </c>
      <c r="H22" s="68" t="s">
        <v>135</v>
      </c>
      <c r="I22" s="69">
        <f>IF([1]ESF!C19&gt;0,[1]ESF!C19,[1]ESF!C19*-1)</f>
        <v>358418194.63999999</v>
      </c>
      <c r="J22" s="45" t="s">
        <v>136</v>
      </c>
      <c r="K22" s="69">
        <f>IF([1]EAA!B16&gt;0,[1]EAA!B16,[1]EAA!B16*-1)</f>
        <v>358418194.63999999</v>
      </c>
      <c r="L22" s="70">
        <f t="shared" si="1"/>
        <v>0</v>
      </c>
      <c r="M22" s="119" t="s">
        <v>112</v>
      </c>
    </row>
    <row r="23" spans="1:13" x14ac:dyDescent="0.2">
      <c r="A23" s="17"/>
      <c r="B23" s="145" t="s">
        <v>113</v>
      </c>
      <c r="C23" s="64" t="s">
        <v>135</v>
      </c>
      <c r="D23" s="65">
        <f>IF([1]ESF!B20&gt;0,[1]ESF!B20,[1]ESF!B20*-1)</f>
        <v>0</v>
      </c>
      <c r="E23" s="66" t="s">
        <v>136</v>
      </c>
      <c r="F23" s="46">
        <f>IF([1]EAA!E17&gt;0,[1]EAA!E17,[1]EAA!E17*-1)</f>
        <v>0</v>
      </c>
      <c r="G23" s="67">
        <f t="shared" si="0"/>
        <v>0</v>
      </c>
      <c r="H23" s="68" t="s">
        <v>135</v>
      </c>
      <c r="I23" s="69">
        <f>IF([1]ESF!C20&gt;0,[1]ESF!C20,[1]ESF!C20*-1)</f>
        <v>0</v>
      </c>
      <c r="J23" s="45" t="s">
        <v>136</v>
      </c>
      <c r="K23" s="69">
        <f>IF([1]EAA!B17&gt;0,[1]EAA!B17,[1]EAA!B17*-1)</f>
        <v>0</v>
      </c>
      <c r="L23" s="70">
        <f t="shared" si="1"/>
        <v>0</v>
      </c>
      <c r="M23" s="119" t="s">
        <v>113</v>
      </c>
    </row>
    <row r="24" spans="1:13" ht="22.5" x14ac:dyDescent="0.2">
      <c r="A24" s="17"/>
      <c r="B24" s="145" t="s">
        <v>114</v>
      </c>
      <c r="C24" s="64" t="s">
        <v>135</v>
      </c>
      <c r="D24" s="65">
        <f>IF([1]ESF!B21&gt;0,[1]ESF!B21,[1]ESF!B21*-1)</f>
        <v>1017964207</v>
      </c>
      <c r="E24" s="66" t="s">
        <v>136</v>
      </c>
      <c r="F24" s="46">
        <f>IF([1]EAA!E18&gt;0,[1]EAA!E18,[1]EAA!E18*-1)</f>
        <v>1017964207</v>
      </c>
      <c r="G24" s="67">
        <f t="shared" si="0"/>
        <v>0</v>
      </c>
      <c r="H24" s="68" t="s">
        <v>135</v>
      </c>
      <c r="I24" s="69">
        <f>IF([1]ESF!C21&gt;0,[1]ESF!C21,[1]ESF!C21*-1)</f>
        <v>1017964207</v>
      </c>
      <c r="J24" s="45" t="s">
        <v>136</v>
      </c>
      <c r="K24" s="69">
        <f>IF([1]EAA!B18&gt;0,[1]EAA!B18,[1]EAA!B18*-1)</f>
        <v>1017964207</v>
      </c>
      <c r="L24" s="70">
        <f t="shared" si="1"/>
        <v>0</v>
      </c>
      <c r="M24" s="119" t="s">
        <v>114</v>
      </c>
    </row>
    <row r="25" spans="1:13" x14ac:dyDescent="0.2">
      <c r="A25" s="17"/>
      <c r="B25" s="145" t="s">
        <v>115</v>
      </c>
      <c r="C25" s="64" t="s">
        <v>135</v>
      </c>
      <c r="D25" s="65">
        <f>IF([1]ESF!B22&gt;0,[1]ESF!B22,[1]ESF!B22*-1)</f>
        <v>0</v>
      </c>
      <c r="E25" s="66" t="s">
        <v>136</v>
      </c>
      <c r="F25" s="46">
        <f>IF([1]EAA!E19&gt;0,[1]EAA!E19,[1]EAA!E19*-1)</f>
        <v>0</v>
      </c>
      <c r="G25" s="67">
        <f t="shared" si="0"/>
        <v>0</v>
      </c>
      <c r="H25" s="68" t="s">
        <v>135</v>
      </c>
      <c r="I25" s="69">
        <f>IF([1]ESF!C22&gt;0,[1]ESF!C22,[1]ESF!C22*-1)</f>
        <v>0</v>
      </c>
      <c r="J25" s="45" t="s">
        <v>136</v>
      </c>
      <c r="K25" s="69">
        <f>IF([1]EAA!B19&gt;0,[1]EAA!B19,[1]EAA!B19*-1)</f>
        <v>0</v>
      </c>
      <c r="L25" s="70">
        <f t="shared" si="1"/>
        <v>0</v>
      </c>
      <c r="M25" s="119" t="s">
        <v>115</v>
      </c>
    </row>
    <row r="26" spans="1:13" ht="22.5" x14ac:dyDescent="0.2">
      <c r="A26" s="17"/>
      <c r="B26" s="145" t="s">
        <v>116</v>
      </c>
      <c r="C26" s="64" t="s">
        <v>135</v>
      </c>
      <c r="D26" s="65">
        <f>IF([1]ESF!B23&gt;0,[1]ESF!B23,[1]ESF!B23*-1)</f>
        <v>0</v>
      </c>
      <c r="E26" s="66" t="s">
        <v>136</v>
      </c>
      <c r="F26" s="46">
        <f>IF([1]EAA!E20&gt;0,[1]EAA!E20,[1]EAA!E20*-1)</f>
        <v>0</v>
      </c>
      <c r="G26" s="67">
        <f t="shared" si="0"/>
        <v>0</v>
      </c>
      <c r="H26" s="68" t="s">
        <v>135</v>
      </c>
      <c r="I26" s="69">
        <f>IF([1]ESF!C23&gt;0,[1]ESF!C23,[1]ESF!C23*-1)</f>
        <v>0</v>
      </c>
      <c r="J26" s="45" t="s">
        <v>136</v>
      </c>
      <c r="K26" s="69">
        <f>IF([1]EAA!B20&gt;0,[1]EAA!B20,[1]EAA!B20*-1)</f>
        <v>0</v>
      </c>
      <c r="L26" s="70">
        <f t="shared" si="1"/>
        <v>0</v>
      </c>
      <c r="M26" s="119" t="s">
        <v>116</v>
      </c>
    </row>
    <row r="27" spans="1:13" ht="12" thickBot="1" x14ac:dyDescent="0.25">
      <c r="A27" s="18"/>
      <c r="B27" s="155" t="s">
        <v>117</v>
      </c>
      <c r="C27" s="71" t="s">
        <v>135</v>
      </c>
      <c r="D27" s="72">
        <f>IF([1]ESF!B24&gt;0,[1]ESF!B24,[1]ESF!B24*-1)</f>
        <v>0</v>
      </c>
      <c r="E27" s="73" t="s">
        <v>136</v>
      </c>
      <c r="F27" s="74">
        <f>IF([1]EAA!E21&gt;0,[1]EAA!E21,[1]EAA!E21*-1)</f>
        <v>0</v>
      </c>
      <c r="G27" s="75">
        <f t="shared" si="0"/>
        <v>0</v>
      </c>
      <c r="H27" s="76" t="s">
        <v>135</v>
      </c>
      <c r="I27" s="78">
        <f>IF([1]ESF!C24&gt;0,[1]ESF!C24,[1]ESF!C24*-1)</f>
        <v>0</v>
      </c>
      <c r="J27" s="77" t="s">
        <v>136</v>
      </c>
      <c r="K27" s="78">
        <f>IF([1]EAA!B21&gt;0,[1]EAA!B21,[1]EAA!B21*-1)</f>
        <v>0</v>
      </c>
      <c r="L27" s="79">
        <f t="shared" si="1"/>
        <v>0</v>
      </c>
      <c r="M27" s="120" t="s">
        <v>117</v>
      </c>
    </row>
    <row r="28" spans="1:13" ht="12" thickBot="1" x14ac:dyDescent="0.25">
      <c r="A28" s="15" t="s">
        <v>25</v>
      </c>
      <c r="B28" s="152" t="s">
        <v>102</v>
      </c>
      <c r="C28" s="80" t="s">
        <v>135</v>
      </c>
      <c r="D28" s="81">
        <f>IF([1]ESF!B5&gt;0,[1]ESF!B5,[1]ESF!B5*-1)</f>
        <v>171467368.31</v>
      </c>
      <c r="E28" s="82" t="s">
        <v>137</v>
      </c>
      <c r="F28" s="50">
        <f>IF([1]EFE!B65&gt;0,[1]EFE!B65,[1]EFE!B65*-1)</f>
        <v>171467368.31</v>
      </c>
      <c r="G28" s="53">
        <f t="shared" si="0"/>
        <v>0</v>
      </c>
      <c r="H28" s="83"/>
      <c r="I28" s="84"/>
      <c r="J28" s="84"/>
      <c r="K28" s="84"/>
      <c r="L28" s="85"/>
      <c r="M28" s="117" t="s">
        <v>102</v>
      </c>
    </row>
    <row r="29" spans="1:13" ht="12" thickBot="1" x14ac:dyDescent="0.25">
      <c r="A29" s="15" t="s">
        <v>28</v>
      </c>
      <c r="B29" s="152" t="s">
        <v>102</v>
      </c>
      <c r="C29" s="200"/>
      <c r="D29" s="195"/>
      <c r="E29" s="195"/>
      <c r="F29" s="86"/>
      <c r="G29" s="87"/>
      <c r="H29" s="39" t="s">
        <v>135</v>
      </c>
      <c r="I29" s="40">
        <f>IF([1]ESF!C5&gt;0,[1]ESF!C5,[1]ESF!C5*-1)</f>
        <v>173144057.41</v>
      </c>
      <c r="J29" s="41" t="s">
        <v>137</v>
      </c>
      <c r="K29" s="40">
        <f>IF([1]EFE!B63&gt;0,[1]EFE!B63,[1]EFE!B63*-1)</f>
        <v>173144057.41</v>
      </c>
      <c r="L29" s="42">
        <f t="shared" si="1"/>
        <v>0</v>
      </c>
      <c r="M29" s="117" t="s">
        <v>102</v>
      </c>
    </row>
    <row r="30" spans="1:13" ht="12" thickBot="1" x14ac:dyDescent="0.25">
      <c r="A30" s="15" t="s">
        <v>30</v>
      </c>
      <c r="B30" s="152" t="s">
        <v>138</v>
      </c>
      <c r="C30" s="80" t="s">
        <v>135</v>
      </c>
      <c r="D30" s="50">
        <f>IF([1]ESF!B28&gt;0,[1]ESF!B28,[1]ESF!B28*-1)</f>
        <v>562397681.90999997</v>
      </c>
      <c r="E30" s="41" t="s">
        <v>135</v>
      </c>
      <c r="F30" s="50">
        <f>IF([1]ESF!E48&gt;0,[1]ESF!E48,[1]ESF!E48*-1)</f>
        <v>562397681.91000009</v>
      </c>
      <c r="G30" s="53">
        <f>ROUND(D30-F30,2)</f>
        <v>0</v>
      </c>
      <c r="H30" s="39" t="s">
        <v>135</v>
      </c>
      <c r="I30" s="40">
        <f>IF([1]ESF!C28&gt;0,[1]ESF!C28,[1]ESF!C28*-1)</f>
        <v>557495905.75999999</v>
      </c>
      <c r="J30" s="41" t="s">
        <v>135</v>
      </c>
      <c r="K30" s="40">
        <f>IF([1]ESF!F48&gt;0,[1]ESF!F48,[1]ESF!F48*-1)</f>
        <v>557495905.75999999</v>
      </c>
      <c r="L30" s="42">
        <f t="shared" si="1"/>
        <v>0</v>
      </c>
      <c r="M30" s="117" t="s">
        <v>138</v>
      </c>
    </row>
    <row r="31" spans="1:13" ht="12" thickBot="1" x14ac:dyDescent="0.25">
      <c r="A31" s="15" t="s">
        <v>33</v>
      </c>
      <c r="B31" s="152" t="s">
        <v>139</v>
      </c>
      <c r="C31" s="80" t="s">
        <v>135</v>
      </c>
      <c r="D31" s="50">
        <f>IF([1]ESF!E26&gt;0,[1]ESF!E26,[1]ESF!E26*-1)</f>
        <v>12275752.33</v>
      </c>
      <c r="E31" s="41" t="s">
        <v>150</v>
      </c>
      <c r="F31" s="50">
        <f>IF([1]ADP!E34&gt;0,[1]ADP!E34,[1]ADP!E34*-1)</f>
        <v>12275752.33</v>
      </c>
      <c r="G31" s="53">
        <f>ROUND(D31-F31,2)</f>
        <v>0</v>
      </c>
      <c r="H31" s="39" t="s">
        <v>135</v>
      </c>
      <c r="I31" s="40">
        <f>IF([1]ESF!F26&gt;0,[1]ESF!F26,[1]ESF!F26*-1)</f>
        <v>50724681.390000001</v>
      </c>
      <c r="J31" s="41" t="s">
        <v>150</v>
      </c>
      <c r="K31" s="40">
        <f>IF([1]ADP!D34&gt;0,[1]ADP!D34,[1]ADP!D34*-1)</f>
        <v>50724681.390000001</v>
      </c>
      <c r="L31" s="42">
        <f t="shared" si="1"/>
        <v>0</v>
      </c>
      <c r="M31" s="117" t="s">
        <v>139</v>
      </c>
    </row>
    <row r="32" spans="1:13" x14ac:dyDescent="0.2">
      <c r="A32" s="16" t="s">
        <v>36</v>
      </c>
      <c r="B32" s="156" t="s">
        <v>118</v>
      </c>
      <c r="C32" s="187"/>
      <c r="D32" s="188"/>
      <c r="E32" s="188"/>
      <c r="F32" s="188"/>
      <c r="G32" s="189"/>
      <c r="H32" s="60" t="s">
        <v>135</v>
      </c>
      <c r="I32" s="62">
        <f>IF([1]ESF!F30&gt;0,[1]ESF!F30,[1]ESF!F30*-1)</f>
        <v>311877767.00999999</v>
      </c>
      <c r="J32" s="61" t="s">
        <v>149</v>
      </c>
      <c r="K32" s="62">
        <f>IF([1]VHP!B4&gt;0,[1]VHP!B4,[1]VHP!B4*-1)</f>
        <v>311877767.00999999</v>
      </c>
      <c r="L32" s="63">
        <f t="shared" si="1"/>
        <v>0</v>
      </c>
      <c r="M32" s="121" t="s">
        <v>118</v>
      </c>
    </row>
    <row r="33" spans="1:15" ht="12" thickBot="1" x14ac:dyDescent="0.25">
      <c r="A33" s="18"/>
      <c r="B33" s="157" t="s">
        <v>118</v>
      </c>
      <c r="C33" s="185"/>
      <c r="D33" s="186"/>
      <c r="E33" s="186"/>
      <c r="F33" s="186"/>
      <c r="G33" s="190"/>
      <c r="H33" s="88" t="s">
        <v>135</v>
      </c>
      <c r="I33" s="78">
        <f>IF([1]ESF!F30&gt;0,[1]ESF!F30,[1]ESF!F30*-1)</f>
        <v>311877767.00999999</v>
      </c>
      <c r="J33" s="77" t="s">
        <v>149</v>
      </c>
      <c r="K33" s="78">
        <f>IF([1]VHP!F4&gt;0,[1]VHP!F4,[1]VHP!F4*-1)</f>
        <v>311877767.00999999</v>
      </c>
      <c r="L33" s="79">
        <f t="shared" si="1"/>
        <v>0</v>
      </c>
      <c r="M33" s="122" t="s">
        <v>118</v>
      </c>
    </row>
    <row r="34" spans="1:15" ht="12" thickBot="1" x14ac:dyDescent="0.25">
      <c r="A34" s="15" t="s">
        <v>39</v>
      </c>
      <c r="B34" s="158" t="s">
        <v>121</v>
      </c>
      <c r="C34" s="185"/>
      <c r="D34" s="186"/>
      <c r="E34" s="186"/>
      <c r="F34" s="186"/>
      <c r="G34" s="190"/>
      <c r="H34" s="39" t="s">
        <v>135</v>
      </c>
      <c r="I34" s="40">
        <f>IF([1]ESF!F35&gt;0,[1]ESF!F35,[1]ESF!F35*-1)</f>
        <v>190995351.09000003</v>
      </c>
      <c r="J34" s="41" t="s">
        <v>149</v>
      </c>
      <c r="K34" s="40">
        <f>IF([1]VHP!F9&gt;0,[1]VHP!F9,[1]VHP!F9*-1)</f>
        <v>190995351.09000003</v>
      </c>
      <c r="L34" s="42">
        <f t="shared" si="1"/>
        <v>0</v>
      </c>
      <c r="M34" s="123" t="s">
        <v>121</v>
      </c>
    </row>
    <row r="35" spans="1:15" ht="22.5" x14ac:dyDescent="0.2">
      <c r="A35" s="16" t="s">
        <v>41</v>
      </c>
      <c r="B35" s="159" t="s">
        <v>127</v>
      </c>
      <c r="C35" s="185"/>
      <c r="D35" s="186"/>
      <c r="E35" s="186"/>
      <c r="F35" s="186"/>
      <c r="G35" s="190"/>
      <c r="H35" s="60" t="s">
        <v>135</v>
      </c>
      <c r="I35" s="62">
        <f>IF([1]ESF!F42&gt;0,[1]ESF!F42,[1]ESF!F42*-1)</f>
        <v>3898106.27</v>
      </c>
      <c r="J35" s="61" t="s">
        <v>149</v>
      </c>
      <c r="K35" s="62">
        <f>IF([1]VHP!E16&gt;0,[1]VHP!E16,[1]VHP!E16*-1)</f>
        <v>3898106.27</v>
      </c>
      <c r="L35" s="63">
        <f t="shared" si="1"/>
        <v>0</v>
      </c>
      <c r="M35" s="124" t="s">
        <v>127</v>
      </c>
    </row>
    <row r="36" spans="1:15" ht="23.25" thickBot="1" x14ac:dyDescent="0.25">
      <c r="A36" s="18"/>
      <c r="B36" s="160" t="s">
        <v>127</v>
      </c>
      <c r="C36" s="191"/>
      <c r="D36" s="192"/>
      <c r="E36" s="192"/>
      <c r="F36" s="192"/>
      <c r="G36" s="193"/>
      <c r="H36" s="88" t="s">
        <v>135</v>
      </c>
      <c r="I36" s="78">
        <f>IF([1]ESF!F42&gt;0,[1]ESF!F42,[1]ESF!F42*-1)</f>
        <v>3898106.27</v>
      </c>
      <c r="J36" s="77" t="s">
        <v>149</v>
      </c>
      <c r="K36" s="78">
        <f>IF([1]VHP!F16&gt;0,[1]VHP!F16,[1]VHP!F16*-1)</f>
        <v>3898106.27</v>
      </c>
      <c r="L36" s="79">
        <f t="shared" si="1"/>
        <v>0</v>
      </c>
      <c r="M36" s="125" t="s">
        <v>127</v>
      </c>
    </row>
    <row r="37" spans="1:15" ht="12" thickBot="1" x14ac:dyDescent="0.25">
      <c r="A37" s="15" t="s">
        <v>43</v>
      </c>
      <c r="B37" s="161" t="s">
        <v>140</v>
      </c>
      <c r="C37" s="39" t="s">
        <v>135</v>
      </c>
      <c r="D37" s="50">
        <f>IF([1]ESF!E46&gt;0,[1]ESF!E46,[1]ESF!E46*-1)</f>
        <v>550121929.58000004</v>
      </c>
      <c r="E37" s="41" t="s">
        <v>149</v>
      </c>
      <c r="F37" s="50">
        <f>IF([1]VHP!F38&gt;0,[1]VHP!F38,[1]VHP!F38*-1)</f>
        <v>550121929.58000004</v>
      </c>
      <c r="G37" s="53">
        <f>ROUND(D37-F37,2)</f>
        <v>0</v>
      </c>
      <c r="H37" s="39" t="s">
        <v>135</v>
      </c>
      <c r="I37" s="40">
        <f>IF([1]ESF!F46&gt;0,[1]ESF!F46,[1]ESF!F46*-1)</f>
        <v>506771224.37</v>
      </c>
      <c r="J37" s="41" t="s">
        <v>149</v>
      </c>
      <c r="K37" s="40">
        <f>IF([1]VHP!F20&gt;0,[1]VHP!F20,[1]VHP!F20*-1)</f>
        <v>506771224.37</v>
      </c>
      <c r="L37" s="42">
        <f t="shared" si="1"/>
        <v>0</v>
      </c>
      <c r="M37" s="126" t="s">
        <v>140</v>
      </c>
    </row>
    <row r="38" spans="1:15" ht="22.5" x14ac:dyDescent="0.2">
      <c r="A38" s="16" t="s">
        <v>45</v>
      </c>
      <c r="B38" s="156" t="s">
        <v>141</v>
      </c>
      <c r="C38" s="187"/>
      <c r="D38" s="188"/>
      <c r="E38" s="188"/>
      <c r="F38" s="188"/>
      <c r="G38" s="189"/>
      <c r="H38" s="60" t="s">
        <v>149</v>
      </c>
      <c r="I38" s="62">
        <f>IF([1]VHP!B4&gt;0,[1]VHP!B4,[1]VHP!B4*-1)</f>
        <v>311877767.00999999</v>
      </c>
      <c r="J38" s="61" t="s">
        <v>135</v>
      </c>
      <c r="K38" s="62">
        <f>IF([1]ESF!F30&gt;0,[1]ESF!F30,[1]ESF!F30*-1)</f>
        <v>311877767.00999999</v>
      </c>
      <c r="L38" s="63">
        <f t="shared" si="1"/>
        <v>0</v>
      </c>
      <c r="M38" s="121" t="s">
        <v>141</v>
      </c>
    </row>
    <row r="39" spans="1:15" ht="23.25" thickBot="1" x14ac:dyDescent="0.25">
      <c r="A39" s="18"/>
      <c r="B39" s="157" t="s">
        <v>141</v>
      </c>
      <c r="C39" s="185"/>
      <c r="D39" s="186"/>
      <c r="E39" s="186"/>
      <c r="F39" s="186"/>
      <c r="G39" s="190"/>
      <c r="H39" s="88" t="s">
        <v>149</v>
      </c>
      <c r="I39" s="78">
        <f>IF([1]VHP!F4&gt;0,[1]VHP!F4,[1]VHP!F4*-1)</f>
        <v>311877767.00999999</v>
      </c>
      <c r="J39" s="77" t="s">
        <v>135</v>
      </c>
      <c r="K39" s="78">
        <f>IF([1]ESF!F30&gt;0,[1]ESF!F30,[1]ESF!F30*-1)</f>
        <v>311877767.00999999</v>
      </c>
      <c r="L39" s="79">
        <f t="shared" si="1"/>
        <v>0</v>
      </c>
      <c r="M39" s="122" t="s">
        <v>141</v>
      </c>
    </row>
    <row r="40" spans="1:15" ht="23.25" thickBot="1" x14ac:dyDescent="0.25">
      <c r="A40" s="15" t="s">
        <v>48</v>
      </c>
      <c r="B40" s="158" t="s">
        <v>142</v>
      </c>
      <c r="C40" s="185"/>
      <c r="D40" s="186"/>
      <c r="E40" s="186"/>
      <c r="F40" s="186"/>
      <c r="G40" s="190"/>
      <c r="H40" s="39" t="s">
        <v>149</v>
      </c>
      <c r="I40" s="40">
        <f>IF([1]VHP!F9&gt;0,[1]VHP!F9,[1]VHP!F9*-1)</f>
        <v>190995351.09000003</v>
      </c>
      <c r="J40" s="41" t="s">
        <v>135</v>
      </c>
      <c r="K40" s="40">
        <f>IF([1]ESF!F35&gt;0,[1]ESF!F35,[1]ESF!F35*-1)</f>
        <v>190995351.09000003</v>
      </c>
      <c r="L40" s="42">
        <f t="shared" si="1"/>
        <v>0</v>
      </c>
      <c r="M40" s="123" t="s">
        <v>142</v>
      </c>
    </row>
    <row r="41" spans="1:15" ht="22.5" x14ac:dyDescent="0.2">
      <c r="A41" s="16" t="s">
        <v>50</v>
      </c>
      <c r="B41" s="159" t="s">
        <v>143</v>
      </c>
      <c r="C41" s="185"/>
      <c r="D41" s="186"/>
      <c r="E41" s="186"/>
      <c r="F41" s="186"/>
      <c r="G41" s="190"/>
      <c r="H41" s="60" t="s">
        <v>149</v>
      </c>
      <c r="I41" s="62">
        <f>IF([1]VHP!E16&gt;0,[1]VHP!E16,[1]VHP!E16*-1)</f>
        <v>3898106.27</v>
      </c>
      <c r="J41" s="61" t="s">
        <v>135</v>
      </c>
      <c r="K41" s="62">
        <f>IF([1]ESF!F42&gt;0,[1]ESF!F42,[1]ESF!F42*-1)</f>
        <v>3898106.27</v>
      </c>
      <c r="L41" s="63">
        <f t="shared" si="1"/>
        <v>0</v>
      </c>
      <c r="M41" s="124" t="s">
        <v>143</v>
      </c>
    </row>
    <row r="42" spans="1:15" ht="23.25" thickBot="1" x14ac:dyDescent="0.25">
      <c r="A42" s="18"/>
      <c r="B42" s="160" t="s">
        <v>143</v>
      </c>
      <c r="C42" s="191"/>
      <c r="D42" s="192"/>
      <c r="E42" s="192"/>
      <c r="F42" s="192"/>
      <c r="G42" s="193"/>
      <c r="H42" s="88" t="s">
        <v>149</v>
      </c>
      <c r="I42" s="78">
        <f>IF([1]VHP!F16&gt;0,[1]VHP!F16,[1]VHP!F16*-1)</f>
        <v>3898106.27</v>
      </c>
      <c r="J42" s="77" t="s">
        <v>135</v>
      </c>
      <c r="K42" s="78">
        <f>IF([1]ESF!F42&gt;0,[1]ESF!F42,[1]ESF!F42*-1)</f>
        <v>3898106.27</v>
      </c>
      <c r="L42" s="79">
        <f t="shared" si="1"/>
        <v>0</v>
      </c>
      <c r="M42" s="125" t="s">
        <v>143</v>
      </c>
      <c r="O42" s="3" t="s">
        <v>152</v>
      </c>
    </row>
    <row r="43" spans="1:15" ht="12" thickBot="1" x14ac:dyDescent="0.25">
      <c r="A43" s="15" t="s">
        <v>52</v>
      </c>
      <c r="B43" s="162" t="s">
        <v>144</v>
      </c>
      <c r="C43" s="39" t="s">
        <v>149</v>
      </c>
      <c r="D43" s="50">
        <f>IF([1]VHP!F38&gt;0,[1]VHP!F38,[1]VHP!F38*-1)</f>
        <v>550121929.58000004</v>
      </c>
      <c r="E43" s="41" t="s">
        <v>135</v>
      </c>
      <c r="F43" s="89">
        <f>IF([1]ESF!E46&gt;0,[1]ESF!E46,[1]ESF!E46*-1)</f>
        <v>550121929.58000004</v>
      </c>
      <c r="G43" s="53">
        <f t="shared" ref="G43:G49" si="2">ROUND(D43-F43,2)</f>
        <v>0</v>
      </c>
      <c r="H43" s="39" t="s">
        <v>149</v>
      </c>
      <c r="I43" s="40">
        <f>IF([1]VHP!F20&gt;0,[1]VHP!F20,[1]VHP!F20*-1)</f>
        <v>506771224.37</v>
      </c>
      <c r="J43" s="41" t="s">
        <v>135</v>
      </c>
      <c r="K43" s="40">
        <f>IF([1]ESF!F46&gt;0,[1]ESF!F46,[1]ESF!F46*-1)</f>
        <v>506771224.37</v>
      </c>
      <c r="L43" s="42">
        <f t="shared" si="1"/>
        <v>0</v>
      </c>
      <c r="M43" s="127" t="s">
        <v>144</v>
      </c>
    </row>
    <row r="44" spans="1:15" ht="12" thickBot="1" x14ac:dyDescent="0.25">
      <c r="A44" s="16" t="s">
        <v>54</v>
      </c>
      <c r="B44" s="153" t="s">
        <v>100</v>
      </c>
      <c r="C44" s="60" t="s">
        <v>149</v>
      </c>
      <c r="D44" s="179">
        <f>IF([1]VHP!B23&gt;0,[1]VHP!B23,[1]VHP!B23*-1)</f>
        <v>2293513.9300000002</v>
      </c>
      <c r="E44" s="61" t="s">
        <v>151</v>
      </c>
      <c r="F44" s="90">
        <f>IF([1]CSF!$B46&gt;0,[1]CSF!$B46,[1]CSF!$C46)</f>
        <v>2293513.9300000002</v>
      </c>
      <c r="G44" s="59">
        <f t="shared" si="2"/>
        <v>0</v>
      </c>
      <c r="H44" s="187"/>
      <c r="I44" s="188"/>
      <c r="J44" s="188"/>
      <c r="K44" s="91"/>
      <c r="L44" s="92"/>
      <c r="M44" s="128" t="s">
        <v>100</v>
      </c>
    </row>
    <row r="45" spans="1:15" x14ac:dyDescent="0.2">
      <c r="A45" s="17"/>
      <c r="B45" s="146" t="s">
        <v>119</v>
      </c>
      <c r="C45" s="93" t="s">
        <v>149</v>
      </c>
      <c r="D45" s="46">
        <f>IF([1]VHP!B24&gt;0,[1]VHP!B24,[1]VHP!B24*-1)</f>
        <v>0</v>
      </c>
      <c r="E45" s="45" t="s">
        <v>151</v>
      </c>
      <c r="F45" s="94">
        <f>IF([1]CSF!$B47&gt;0,[1]CSF!$B47,[1]CSF!$C47)</f>
        <v>0</v>
      </c>
      <c r="G45" s="67">
        <f t="shared" si="2"/>
        <v>0</v>
      </c>
      <c r="H45" s="187"/>
      <c r="I45" s="188"/>
      <c r="J45" s="188"/>
      <c r="K45" s="188"/>
      <c r="L45" s="189"/>
      <c r="M45" s="116" t="s">
        <v>119</v>
      </c>
    </row>
    <row r="46" spans="1:15" ht="12" thickBot="1" x14ac:dyDescent="0.25">
      <c r="A46" s="18"/>
      <c r="B46" s="163" t="s">
        <v>120</v>
      </c>
      <c r="C46" s="88" t="s">
        <v>149</v>
      </c>
      <c r="D46" s="111">
        <f>IF([1]VHP!B25&gt;0,[1]VHP!B25,[1]VHP!B25*-1)</f>
        <v>0</v>
      </c>
      <c r="E46" s="77" t="s">
        <v>151</v>
      </c>
      <c r="F46" s="95">
        <f>IF([1]CSF!$B48&gt;0,[1]CSF!$B48,[1]CSF!$C48)</f>
        <v>0</v>
      </c>
      <c r="G46" s="75">
        <f t="shared" si="2"/>
        <v>0</v>
      </c>
      <c r="H46" s="185"/>
      <c r="I46" s="186"/>
      <c r="J46" s="186"/>
      <c r="K46" s="186"/>
      <c r="L46" s="190"/>
      <c r="M46" s="129" t="s">
        <v>120</v>
      </c>
    </row>
    <row r="47" spans="1:15" x14ac:dyDescent="0.2">
      <c r="A47" s="16" t="s">
        <v>57</v>
      </c>
      <c r="B47" s="153" t="s">
        <v>124</v>
      </c>
      <c r="C47" s="60" t="s">
        <v>149</v>
      </c>
      <c r="D47" s="179">
        <f>IF([1]VHP!D30&gt;0,[1]VHP!D30,[1]VHP!D30*-1)</f>
        <v>0</v>
      </c>
      <c r="E47" s="61" t="s">
        <v>151</v>
      </c>
      <c r="F47" s="90">
        <f>IF([1]CSF!$B53&gt;0,[1]CSF!$B53,[1]CSF!$C53)</f>
        <v>0</v>
      </c>
      <c r="G47" s="59">
        <f t="shared" si="2"/>
        <v>0</v>
      </c>
      <c r="H47" s="185"/>
      <c r="I47" s="186"/>
      <c r="J47" s="186"/>
      <c r="K47" s="186"/>
      <c r="L47" s="190"/>
      <c r="M47" s="128" t="s">
        <v>124</v>
      </c>
    </row>
    <row r="48" spans="1:15" x14ac:dyDescent="0.2">
      <c r="A48" s="17"/>
      <c r="B48" s="146" t="s">
        <v>125</v>
      </c>
      <c r="C48" s="93" t="s">
        <v>149</v>
      </c>
      <c r="D48" s="46">
        <f>IF([1]VHP!D31&gt;0,[1]VHP!D31,[1]VHP!D31*-1)</f>
        <v>0</v>
      </c>
      <c r="E48" s="45" t="s">
        <v>151</v>
      </c>
      <c r="F48" s="94">
        <f>IF([1]CSF!$B54&gt;0,[1]CSF!$B54,[1]CSF!$C54)</f>
        <v>0</v>
      </c>
      <c r="G48" s="67">
        <f t="shared" si="2"/>
        <v>0</v>
      </c>
      <c r="H48" s="185"/>
      <c r="I48" s="186"/>
      <c r="J48" s="186"/>
      <c r="K48" s="186"/>
      <c r="L48" s="190"/>
      <c r="M48" s="116" t="s">
        <v>125</v>
      </c>
    </row>
    <row r="49" spans="1:13" ht="23.25" thickBot="1" x14ac:dyDescent="0.25">
      <c r="A49" s="18"/>
      <c r="B49" s="164" t="s">
        <v>126</v>
      </c>
      <c r="C49" s="88" t="s">
        <v>149</v>
      </c>
      <c r="D49" s="111">
        <f>IF([1]VHP!D32&gt;0,[1]VHP!D32,[1]VHP!D32*-1)</f>
        <v>2249873.96</v>
      </c>
      <c r="E49" s="77" t="s">
        <v>151</v>
      </c>
      <c r="F49" s="95">
        <f>IF([1]CSF!$B55&gt;0,[1]CSF!$B55,[1]CSF!$C55)</f>
        <v>2249873.96</v>
      </c>
      <c r="G49" s="75">
        <f t="shared" si="2"/>
        <v>0</v>
      </c>
      <c r="H49" s="185"/>
      <c r="I49" s="186"/>
      <c r="J49" s="186"/>
      <c r="K49" s="186"/>
      <c r="L49" s="190"/>
      <c r="M49" s="130" t="s">
        <v>126</v>
      </c>
    </row>
    <row r="50" spans="1:13" ht="12" thickBot="1" x14ac:dyDescent="0.25">
      <c r="A50" s="15" t="s">
        <v>59</v>
      </c>
      <c r="B50" s="165" t="s">
        <v>123</v>
      </c>
      <c r="C50" s="39" t="s">
        <v>149</v>
      </c>
      <c r="D50" s="50">
        <f>IF([1]VHP!C29&gt;0,[1]VHP!C29,[1]VHP!C29*-1)</f>
        <v>4112549.84</v>
      </c>
      <c r="E50" s="41" t="s">
        <v>151</v>
      </c>
      <c r="F50" s="89">
        <f>IF([1]CSF!$B52&gt;0,[1]CSF!$B52,[1]CSF!$C52)</f>
        <v>4112549.84</v>
      </c>
      <c r="G50" s="53">
        <f t="shared" ref="G50:G55" si="3">ROUND(D50-F50,2)</f>
        <v>0</v>
      </c>
      <c r="H50" s="185"/>
      <c r="I50" s="186"/>
      <c r="J50" s="186"/>
      <c r="K50" s="186"/>
      <c r="L50" s="190"/>
      <c r="M50" s="131" t="s">
        <v>123</v>
      </c>
    </row>
    <row r="51" spans="1:13" x14ac:dyDescent="0.2">
      <c r="A51" s="19" t="s">
        <v>61</v>
      </c>
      <c r="B51" s="166" t="s">
        <v>128</v>
      </c>
      <c r="C51" s="60" t="s">
        <v>149</v>
      </c>
      <c r="D51" s="58">
        <f>IF([1]VHP!E35&gt;0,[1]VHP!E35,[1]VHP!E35*-1)</f>
        <v>0</v>
      </c>
      <c r="E51" s="61" t="s">
        <v>151</v>
      </c>
      <c r="F51" s="90">
        <f>IF([1]CSF!$B58&gt;0,[1]CSF!$B58,[1]CSF!$C58)</f>
        <v>0</v>
      </c>
      <c r="G51" s="59">
        <f t="shared" si="3"/>
        <v>0</v>
      </c>
      <c r="H51" s="185"/>
      <c r="I51" s="186"/>
      <c r="J51" s="186"/>
      <c r="K51" s="186"/>
      <c r="L51" s="190"/>
      <c r="M51" s="132" t="s">
        <v>128</v>
      </c>
    </row>
    <row r="52" spans="1:13" ht="12" thickBot="1" x14ac:dyDescent="0.25">
      <c r="A52" s="22"/>
      <c r="B52" s="147" t="s">
        <v>129</v>
      </c>
      <c r="C52" s="96" t="s">
        <v>149</v>
      </c>
      <c r="D52" s="111">
        <f>IF([1]VHP!E36&gt;0,[1]VHP!E36,[1]VHP!E36*-1)</f>
        <v>0</v>
      </c>
      <c r="E52" s="98" t="s">
        <v>151</v>
      </c>
      <c r="F52" s="99">
        <f>IF([1]CSF!$B59&gt;0,[1]CSF!$B59,[1]CSF!$C59)</f>
        <v>0</v>
      </c>
      <c r="G52" s="100">
        <f t="shared" si="3"/>
        <v>0</v>
      </c>
      <c r="H52" s="185"/>
      <c r="I52" s="186"/>
      <c r="J52" s="186"/>
      <c r="K52" s="186"/>
      <c r="L52" s="190"/>
      <c r="M52" s="133" t="s">
        <v>129</v>
      </c>
    </row>
    <row r="53" spans="1:13" ht="12" thickBot="1" x14ac:dyDescent="0.25">
      <c r="A53" s="15" t="s">
        <v>70</v>
      </c>
      <c r="B53" s="165" t="s">
        <v>101</v>
      </c>
      <c r="C53" s="39" t="s">
        <v>149</v>
      </c>
      <c r="D53" s="50">
        <f>IF(([1]VHP!D28+[1]VHP!D29)&gt;0,[1]VHP!D28+[1]VHP!D29,([1]VHP!D28+[1]VHP!D29)*-1)</f>
        <v>34694767.479999997</v>
      </c>
      <c r="E53" s="41" t="s">
        <v>151</v>
      </c>
      <c r="F53" s="89">
        <f>IF([1]CSF!$B51&gt;0,[1]CSF!$B51,[1]CSF!$C51)</f>
        <v>34694767.479999997</v>
      </c>
      <c r="G53" s="53">
        <f t="shared" si="3"/>
        <v>0</v>
      </c>
      <c r="H53" s="186"/>
      <c r="I53" s="186"/>
      <c r="J53" s="186"/>
      <c r="K53" s="186"/>
      <c r="L53" s="190"/>
      <c r="M53" s="131" t="s">
        <v>101</v>
      </c>
    </row>
    <row r="54" spans="1:13" ht="12" thickBot="1" x14ac:dyDescent="0.25">
      <c r="A54" s="19" t="s">
        <v>63</v>
      </c>
      <c r="B54" s="166" t="s">
        <v>101</v>
      </c>
      <c r="C54" s="60" t="s">
        <v>149</v>
      </c>
      <c r="D54" s="50">
        <f>IF([1]VHP!D28&gt;0,[1]VHP!D28,[1]VHP!D28*-1)</f>
        <v>54247626.009999998</v>
      </c>
      <c r="E54" s="61" t="s">
        <v>135</v>
      </c>
      <c r="F54" s="90">
        <f>IF([1]ESF!E36&gt;0,[1]ESF!E36,[1]ESF!E36*-1)</f>
        <v>54247626.009999998</v>
      </c>
      <c r="G54" s="59">
        <f t="shared" si="3"/>
        <v>0</v>
      </c>
      <c r="H54" s="185"/>
      <c r="I54" s="186"/>
      <c r="J54" s="186"/>
      <c r="K54" s="186"/>
      <c r="L54" s="190"/>
      <c r="M54" s="132" t="s">
        <v>101</v>
      </c>
    </row>
    <row r="55" spans="1:13" ht="12" thickBot="1" x14ac:dyDescent="0.25">
      <c r="A55" s="18"/>
      <c r="B55" s="164" t="s">
        <v>101</v>
      </c>
      <c r="C55" s="88" t="s">
        <v>149</v>
      </c>
      <c r="D55" s="74">
        <f>IF([1]VHP!D28&gt;0,[1]VHP!D28,[1]VHP!D28*-1)</f>
        <v>54247626.009999998</v>
      </c>
      <c r="E55" s="77" t="s">
        <v>145</v>
      </c>
      <c r="F55" s="95">
        <f>IF([1]ACT!B68&gt;0,[1]ACT!B68,[1]ACT!B68*-1)</f>
        <v>54247626.01000002</v>
      </c>
      <c r="G55" s="75">
        <f t="shared" si="3"/>
        <v>0</v>
      </c>
      <c r="H55" s="191"/>
      <c r="I55" s="192"/>
      <c r="J55" s="192"/>
      <c r="K55" s="192"/>
      <c r="L55" s="193"/>
      <c r="M55" s="130" t="s">
        <v>101</v>
      </c>
    </row>
    <row r="56" spans="1:13" x14ac:dyDescent="0.2">
      <c r="A56" s="19" t="s">
        <v>66</v>
      </c>
      <c r="B56" s="172" t="s">
        <v>101</v>
      </c>
      <c r="C56" s="185"/>
      <c r="D56" s="186"/>
      <c r="E56" s="186"/>
      <c r="F56" s="101"/>
      <c r="G56" s="102"/>
      <c r="H56" s="103" t="s">
        <v>149</v>
      </c>
      <c r="I56" s="104">
        <f>IF([1]VHP!D10&gt;0,[1]VHP!D10,[1]VHP!D10*-1)</f>
        <v>19552858.530000001</v>
      </c>
      <c r="J56" s="105" t="s">
        <v>135</v>
      </c>
      <c r="K56" s="104">
        <f>IF([1]ESF!F36&gt;0,[1]ESF!F36,[1]ESF!F36*-1)</f>
        <v>19552858.530000001</v>
      </c>
      <c r="L56" s="106">
        <f t="shared" ref="L56:L57" si="4">ROUND(I56-K56,2)</f>
        <v>0</v>
      </c>
      <c r="M56" s="132" t="s">
        <v>101</v>
      </c>
    </row>
    <row r="57" spans="1:13" ht="12" thickBot="1" x14ac:dyDescent="0.25">
      <c r="A57" s="18"/>
      <c r="B57" s="173" t="s">
        <v>101</v>
      </c>
      <c r="C57" s="185"/>
      <c r="D57" s="186"/>
      <c r="E57" s="186"/>
      <c r="F57" s="101"/>
      <c r="G57" s="102"/>
      <c r="H57" s="93" t="s">
        <v>149</v>
      </c>
      <c r="I57" s="69">
        <f>IF([1]VHP!D10&gt;0,[1]VHP!D10,[1]VHP!D10*-1)</f>
        <v>19552858.530000001</v>
      </c>
      <c r="J57" s="45" t="s">
        <v>145</v>
      </c>
      <c r="K57" s="107">
        <f>IF([1]ACT!C68&gt;0,[1]ACT!C68,[1]ACT!C68*-1)</f>
        <v>19552858.529999971</v>
      </c>
      <c r="L57" s="70">
        <f t="shared" si="4"/>
        <v>0</v>
      </c>
      <c r="M57" s="130" t="s">
        <v>101</v>
      </c>
    </row>
    <row r="58" spans="1:13" x14ac:dyDescent="0.2">
      <c r="A58" s="26" t="s">
        <v>68</v>
      </c>
      <c r="B58" s="174" t="s">
        <v>123</v>
      </c>
      <c r="C58" s="93" t="s">
        <v>149</v>
      </c>
      <c r="D58" s="46">
        <f>IF([1]VHP!D29&gt;0,[1]VHP!D29,[1]VHP!D29*-1)</f>
        <v>19552858.530000001</v>
      </c>
      <c r="E58" s="101"/>
      <c r="F58" s="101"/>
      <c r="G58" s="101"/>
      <c r="H58" s="197"/>
      <c r="I58" s="198"/>
      <c r="J58" s="45" t="s">
        <v>135</v>
      </c>
      <c r="K58" s="69">
        <f>IF([1]ESF!F36&gt;0,[1]ESF!F36,[1]ESF!F36*-1)</f>
        <v>19552858.530000001</v>
      </c>
      <c r="L58" s="70">
        <f>ROUND((D58-K58),2)</f>
        <v>0</v>
      </c>
      <c r="M58" s="134" t="s">
        <v>123</v>
      </c>
    </row>
    <row r="59" spans="1:13" ht="12" thickBot="1" x14ac:dyDescent="0.25">
      <c r="A59" s="18"/>
      <c r="B59" s="175" t="s">
        <v>123</v>
      </c>
      <c r="C59" s="96" t="s">
        <v>149</v>
      </c>
      <c r="D59" s="97">
        <f>IF([1]VHP!D29&gt;0,[1]VHP!D29,[1]VHP!D29*-1)</f>
        <v>19552858.530000001</v>
      </c>
      <c r="E59" s="101"/>
      <c r="F59" s="101"/>
      <c r="G59" s="101"/>
      <c r="H59" s="191"/>
      <c r="I59" s="199"/>
      <c r="J59" s="98" t="s">
        <v>146</v>
      </c>
      <c r="K59" s="107">
        <f>IF([1]ACT!C68&gt;0,[1]ACT!C68,[1]ACT!C68*-1)</f>
        <v>19552858.529999971</v>
      </c>
      <c r="L59" s="108">
        <f>ROUND((D59-K59),2)</f>
        <v>0</v>
      </c>
      <c r="M59" s="129" t="s">
        <v>123</v>
      </c>
    </row>
    <row r="60" spans="1:13" ht="12" thickBot="1" x14ac:dyDescent="0.25">
      <c r="A60" s="21" t="s">
        <v>72</v>
      </c>
      <c r="B60" s="167" t="s">
        <v>102</v>
      </c>
      <c r="C60" s="39" t="s">
        <v>151</v>
      </c>
      <c r="D60" s="89">
        <f>IF([1]CSF!$B5&gt;0,[1]CSF!$B5,[1]CSF!$C5)</f>
        <v>1676689.1</v>
      </c>
      <c r="E60" s="41" t="s">
        <v>137</v>
      </c>
      <c r="F60" s="89">
        <f>IF([1]EFE!B61&gt;0,[1]EFE!B61,[1]EFE!B61*-1)</f>
        <v>1676689.099999994</v>
      </c>
      <c r="G60" s="53">
        <f>ROUND(D60-F60,2)</f>
        <v>0</v>
      </c>
      <c r="H60" s="187"/>
      <c r="I60" s="188"/>
      <c r="J60" s="188"/>
      <c r="K60" s="188"/>
      <c r="L60" s="189"/>
      <c r="M60" s="135" t="s">
        <v>102</v>
      </c>
    </row>
    <row r="61" spans="1:13" x14ac:dyDescent="0.2">
      <c r="A61" s="19" t="s">
        <v>75</v>
      </c>
      <c r="B61" s="168" t="s">
        <v>102</v>
      </c>
      <c r="C61" s="60" t="s">
        <v>151</v>
      </c>
      <c r="D61" s="90">
        <f>IF([1]CSF!$B5&gt;0,[1]CSF!$B5,[1]CSF!$C5)</f>
        <v>1676689.1</v>
      </c>
      <c r="E61" s="61" t="s">
        <v>136</v>
      </c>
      <c r="F61" s="90">
        <f>IF([1]EAA!F5&gt;0,[1]EAA!F5,[1]EAA!F5*-1)</f>
        <v>1676689.1000000536</v>
      </c>
      <c r="G61" s="59">
        <f>ROUND(D61-F61,2)</f>
        <v>0</v>
      </c>
      <c r="H61" s="185"/>
      <c r="I61" s="186"/>
      <c r="J61" s="186"/>
      <c r="K61" s="186"/>
      <c r="L61" s="190"/>
      <c r="M61" s="136" t="s">
        <v>102</v>
      </c>
    </row>
    <row r="62" spans="1:13" x14ac:dyDescent="0.2">
      <c r="A62" s="22"/>
      <c r="B62" s="148" t="s">
        <v>103</v>
      </c>
      <c r="C62" s="93" t="s">
        <v>151</v>
      </c>
      <c r="D62" s="94">
        <f>IF([1]CSF!$B6&gt;0,[1]CSF!$B6,[1]CSF!$C6)</f>
        <v>3256360.51</v>
      </c>
      <c r="E62" s="45" t="s">
        <v>136</v>
      </c>
      <c r="F62" s="94">
        <f>IF([1]EAA!F6&gt;0,[1]EAA!F6,[1]EAA!F6*-1)</f>
        <v>3256360.5099999923</v>
      </c>
      <c r="G62" s="67">
        <f>ROUND(D62-F62,2)</f>
        <v>0</v>
      </c>
      <c r="H62" s="185"/>
      <c r="I62" s="186"/>
      <c r="J62" s="186"/>
      <c r="K62" s="186"/>
      <c r="L62" s="190"/>
      <c r="M62" s="137" t="s">
        <v>103</v>
      </c>
    </row>
    <row r="63" spans="1:13" x14ac:dyDescent="0.2">
      <c r="A63" s="22"/>
      <c r="B63" s="148" t="s">
        <v>104</v>
      </c>
      <c r="C63" s="93" t="s">
        <v>151</v>
      </c>
      <c r="D63" s="94">
        <f>IF([1]CSF!$B7&gt;0,[1]CSF!$B7,[1]CSF!$C7)</f>
        <v>286628.07</v>
      </c>
      <c r="E63" s="45" t="s">
        <v>136</v>
      </c>
      <c r="F63" s="94">
        <f>IF([1]EAA!F7&gt;0,[1]EAA!F7,[1]EAA!F7*-1)</f>
        <v>286628.07</v>
      </c>
      <c r="G63" s="67">
        <f>ROUND(D63-F63,2)</f>
        <v>0</v>
      </c>
      <c r="H63" s="185"/>
      <c r="I63" s="186"/>
      <c r="J63" s="186"/>
      <c r="K63" s="186"/>
      <c r="L63" s="190"/>
      <c r="M63" s="137" t="s">
        <v>104</v>
      </c>
    </row>
    <row r="64" spans="1:13" x14ac:dyDescent="0.2">
      <c r="A64" s="22"/>
      <c r="B64" s="148" t="s">
        <v>105</v>
      </c>
      <c r="C64" s="93" t="s">
        <v>151</v>
      </c>
      <c r="D64" s="94">
        <f>IF([1]CSF!$B8&gt;0,[1]CSF!$B8,[1]CSF!$C8)</f>
        <v>0</v>
      </c>
      <c r="E64" s="45" t="s">
        <v>136</v>
      </c>
      <c r="F64" s="94">
        <f>IF([1]EAA!F8&gt;0,[1]EAA!F8,[1]EAA!F8*-1)</f>
        <v>0</v>
      </c>
      <c r="G64" s="67">
        <f t="shared" ref="G64:G76" si="5">ROUND(D64-F64,2)</f>
        <v>0</v>
      </c>
      <c r="H64" s="185"/>
      <c r="I64" s="186"/>
      <c r="J64" s="186"/>
      <c r="K64" s="186"/>
      <c r="L64" s="190"/>
      <c r="M64" s="137" t="s">
        <v>105</v>
      </c>
    </row>
    <row r="65" spans="1:13" x14ac:dyDescent="0.2">
      <c r="A65" s="22"/>
      <c r="B65" s="148" t="s">
        <v>106</v>
      </c>
      <c r="C65" s="93" t="s">
        <v>151</v>
      </c>
      <c r="D65" s="94">
        <f>IF([1]CSF!$B9&gt;0,[1]CSF!$B9,[1]CSF!$C9)</f>
        <v>0</v>
      </c>
      <c r="E65" s="45" t="s">
        <v>136</v>
      </c>
      <c r="F65" s="94">
        <f>IF([1]EAA!F9&gt;0,[1]EAA!F9,[1]EAA!F9*-1)</f>
        <v>0</v>
      </c>
      <c r="G65" s="67">
        <f t="shared" si="5"/>
        <v>0</v>
      </c>
      <c r="H65" s="185"/>
      <c r="I65" s="186"/>
      <c r="J65" s="186"/>
      <c r="K65" s="186"/>
      <c r="L65" s="190"/>
      <c r="M65" s="137" t="s">
        <v>106</v>
      </c>
    </row>
    <row r="66" spans="1:13" ht="22.5" x14ac:dyDescent="0.2">
      <c r="A66" s="22"/>
      <c r="B66" s="148" t="s">
        <v>107</v>
      </c>
      <c r="C66" s="93" t="s">
        <v>151</v>
      </c>
      <c r="D66" s="94">
        <f>IF([1]CSF!$B10&gt;0,[1]CSF!$B10,[1]CSF!$C10)</f>
        <v>0</v>
      </c>
      <c r="E66" s="45" t="s">
        <v>136</v>
      </c>
      <c r="F66" s="94">
        <f>IF([1]EAA!F10&gt;0,[1]EAA!F10,[1]EAA!F10*-1)</f>
        <v>0</v>
      </c>
      <c r="G66" s="67">
        <f t="shared" si="5"/>
        <v>0</v>
      </c>
      <c r="H66" s="185"/>
      <c r="I66" s="186"/>
      <c r="J66" s="186"/>
      <c r="K66" s="186"/>
      <c r="L66" s="190"/>
      <c r="M66" s="137" t="s">
        <v>107</v>
      </c>
    </row>
    <row r="67" spans="1:13" x14ac:dyDescent="0.2">
      <c r="A67" s="22"/>
      <c r="B67" s="148" t="s">
        <v>108</v>
      </c>
      <c r="C67" s="93" t="s">
        <v>151</v>
      </c>
      <c r="D67" s="94">
        <f>IF([1]CSF!$B11&gt;0,[1]CSF!$B11,[1]CSF!$C11)</f>
        <v>0</v>
      </c>
      <c r="E67" s="45" t="s">
        <v>136</v>
      </c>
      <c r="F67" s="94">
        <f>IF([1]EAA!F11&gt;0,[1]EAA!F11,[1]EAA!F11*-1)</f>
        <v>0</v>
      </c>
      <c r="G67" s="67">
        <f t="shared" si="5"/>
        <v>0</v>
      </c>
      <c r="H67" s="185"/>
      <c r="I67" s="186"/>
      <c r="J67" s="186"/>
      <c r="K67" s="186"/>
      <c r="L67" s="190"/>
      <c r="M67" s="137" t="s">
        <v>108</v>
      </c>
    </row>
    <row r="68" spans="1:13" x14ac:dyDescent="0.2">
      <c r="A68" s="22"/>
      <c r="B68" s="148" t="s">
        <v>109</v>
      </c>
      <c r="C68" s="93" t="s">
        <v>151</v>
      </c>
      <c r="D68" s="94">
        <f>IF([1]CSF!$B14&gt;0,[1]CSF!$B14,[1]CSF!$C14)</f>
        <v>0</v>
      </c>
      <c r="E68" s="45" t="s">
        <v>136</v>
      </c>
      <c r="F68" s="94">
        <f>IF([1]EAA!F13&gt;0,[1]EAA!F13,[1]EAA!F13*-1)</f>
        <v>0</v>
      </c>
      <c r="G68" s="67">
        <f t="shared" si="5"/>
        <v>0</v>
      </c>
      <c r="H68" s="185"/>
      <c r="I68" s="186"/>
      <c r="J68" s="186"/>
      <c r="K68" s="186"/>
      <c r="L68" s="190"/>
      <c r="M68" s="137" t="s">
        <v>109</v>
      </c>
    </row>
    <row r="69" spans="1:13" ht="22.5" x14ac:dyDescent="0.2">
      <c r="A69" s="22"/>
      <c r="B69" s="148" t="s">
        <v>110</v>
      </c>
      <c r="C69" s="93" t="s">
        <v>151</v>
      </c>
      <c r="D69" s="94">
        <f>IF([1]CSF!$B15&gt;0,[1]CSF!$B15,[1]CSF!$C15)</f>
        <v>0</v>
      </c>
      <c r="E69" s="45" t="s">
        <v>136</v>
      </c>
      <c r="F69" s="94">
        <f>IF([1]EAA!F14&gt;0,[1]EAA!F14,[1]EAA!F14*-1)</f>
        <v>0</v>
      </c>
      <c r="G69" s="67">
        <f t="shared" si="5"/>
        <v>0</v>
      </c>
      <c r="H69" s="185"/>
      <c r="I69" s="186"/>
      <c r="J69" s="186"/>
      <c r="K69" s="186"/>
      <c r="L69" s="190"/>
      <c r="M69" s="137" t="s">
        <v>110</v>
      </c>
    </row>
    <row r="70" spans="1:13" ht="22.5" x14ac:dyDescent="0.2">
      <c r="A70" s="22"/>
      <c r="B70" s="148" t="s">
        <v>111</v>
      </c>
      <c r="C70" s="93" t="s">
        <v>151</v>
      </c>
      <c r="D70" s="94">
        <f>IF([1]CSF!$B16&gt;0,[1]CSF!$B16,[1]CSF!$C16)</f>
        <v>955425.13</v>
      </c>
      <c r="E70" s="45" t="s">
        <v>136</v>
      </c>
      <c r="F70" s="94">
        <f>IF([1]EAA!F15&gt;0,[1]EAA!F15,[1]EAA!F15*-1)</f>
        <v>955425.12999999523</v>
      </c>
      <c r="G70" s="67">
        <f t="shared" si="5"/>
        <v>0</v>
      </c>
      <c r="H70" s="185"/>
      <c r="I70" s="186"/>
      <c r="J70" s="186"/>
      <c r="K70" s="186"/>
      <c r="L70" s="190"/>
      <c r="M70" s="137" t="s">
        <v>111</v>
      </c>
    </row>
    <row r="71" spans="1:13" x14ac:dyDescent="0.2">
      <c r="A71" s="22"/>
      <c r="B71" s="148" t="s">
        <v>112</v>
      </c>
      <c r="C71" s="93" t="s">
        <v>151</v>
      </c>
      <c r="D71" s="94">
        <f>IF([1]CSF!$B17&gt;0,[1]CSF!$B17,[1]CSF!$C17)</f>
        <v>2653307.6800000002</v>
      </c>
      <c r="E71" s="45" t="s">
        <v>136</v>
      </c>
      <c r="F71" s="94">
        <f>IF([1]EAA!F16&gt;0,[1]EAA!F16,[1]EAA!F16*-1)</f>
        <v>2653307.6800000072</v>
      </c>
      <c r="G71" s="67">
        <f t="shared" si="5"/>
        <v>0</v>
      </c>
      <c r="H71" s="185"/>
      <c r="I71" s="186"/>
      <c r="J71" s="186"/>
      <c r="K71" s="186"/>
      <c r="L71" s="190"/>
      <c r="M71" s="137" t="s">
        <v>112</v>
      </c>
    </row>
    <row r="72" spans="1:13" x14ac:dyDescent="0.2">
      <c r="A72" s="22"/>
      <c r="B72" s="148" t="s">
        <v>113</v>
      </c>
      <c r="C72" s="93" t="s">
        <v>151</v>
      </c>
      <c r="D72" s="94">
        <f>IF([1]CSF!$B18&gt;0,[1]CSF!$B18,[1]CSF!$C18)</f>
        <v>0</v>
      </c>
      <c r="E72" s="45" t="s">
        <v>136</v>
      </c>
      <c r="F72" s="94">
        <f>IF([1]EAA!F17&gt;0,[1]EAA!F17,[1]EAA!F17*-1)</f>
        <v>0</v>
      </c>
      <c r="G72" s="67">
        <f t="shared" si="5"/>
        <v>0</v>
      </c>
      <c r="H72" s="185"/>
      <c r="I72" s="186"/>
      <c r="J72" s="186"/>
      <c r="K72" s="186"/>
      <c r="L72" s="190"/>
      <c r="M72" s="137" t="s">
        <v>113</v>
      </c>
    </row>
    <row r="73" spans="1:13" ht="22.5" x14ac:dyDescent="0.2">
      <c r="A73" s="22"/>
      <c r="B73" s="148" t="s">
        <v>114</v>
      </c>
      <c r="C73" s="93" t="s">
        <v>151</v>
      </c>
      <c r="D73" s="94">
        <f>IF([1]CSF!$B19&gt;0,[1]CSF!$B19,[1]CSF!$C19)</f>
        <v>0</v>
      </c>
      <c r="E73" s="45" t="s">
        <v>136</v>
      </c>
      <c r="F73" s="94">
        <f>IF([1]EAA!F18&gt;0,[1]EAA!F18,[1]EAA!F18*-1)</f>
        <v>0</v>
      </c>
      <c r="G73" s="67">
        <f t="shared" si="5"/>
        <v>0</v>
      </c>
      <c r="H73" s="185"/>
      <c r="I73" s="186"/>
      <c r="J73" s="186"/>
      <c r="K73" s="186"/>
      <c r="L73" s="190"/>
      <c r="M73" s="137" t="s">
        <v>114</v>
      </c>
    </row>
    <row r="74" spans="1:13" x14ac:dyDescent="0.2">
      <c r="A74" s="22"/>
      <c r="B74" s="148" t="s">
        <v>115</v>
      </c>
      <c r="C74" s="93" t="s">
        <v>151</v>
      </c>
      <c r="D74" s="94">
        <f>IF([1]CSF!$B20&gt;0,[1]CSF!$B20,[1]CSF!$C20)</f>
        <v>0</v>
      </c>
      <c r="E74" s="45" t="s">
        <v>136</v>
      </c>
      <c r="F74" s="94">
        <f>IF([1]EAA!F19&gt;0,[1]EAA!F19,[1]EAA!F19*-1)</f>
        <v>0</v>
      </c>
      <c r="G74" s="67">
        <f t="shared" si="5"/>
        <v>0</v>
      </c>
      <c r="H74" s="185"/>
      <c r="I74" s="186"/>
      <c r="J74" s="186"/>
      <c r="K74" s="186"/>
      <c r="L74" s="190"/>
      <c r="M74" s="137" t="s">
        <v>115</v>
      </c>
    </row>
    <row r="75" spans="1:13" ht="22.5" x14ac:dyDescent="0.2">
      <c r="A75" s="22"/>
      <c r="B75" s="148" t="s">
        <v>116</v>
      </c>
      <c r="C75" s="93" t="s">
        <v>151</v>
      </c>
      <c r="D75" s="94">
        <f>IF([1]CSF!$B21&gt;0,[1]CSF!$B21,[1]CSF!$C21)</f>
        <v>0</v>
      </c>
      <c r="E75" s="45" t="s">
        <v>136</v>
      </c>
      <c r="F75" s="94">
        <f>IF([1]EAA!F20&gt;0,[1]EAA!F20,[1]EAA!F20*-1)</f>
        <v>0</v>
      </c>
      <c r="G75" s="67">
        <f t="shared" si="5"/>
        <v>0</v>
      </c>
      <c r="H75" s="185"/>
      <c r="I75" s="186"/>
      <c r="J75" s="186"/>
      <c r="K75" s="186"/>
      <c r="L75" s="190"/>
      <c r="M75" s="137" t="s">
        <v>116</v>
      </c>
    </row>
    <row r="76" spans="1:13" ht="12" thickBot="1" x14ac:dyDescent="0.25">
      <c r="A76" s="20"/>
      <c r="B76" s="169" t="s">
        <v>117</v>
      </c>
      <c r="C76" s="88" t="s">
        <v>151</v>
      </c>
      <c r="D76" s="95">
        <f>IF([1]CSF!$B22&gt;0,[1]CSF!$B22,[1]CSF!$C22)</f>
        <v>0</v>
      </c>
      <c r="E76" s="77" t="s">
        <v>136</v>
      </c>
      <c r="F76" s="95">
        <f>IF([1]EAA!F21&gt;0,[1]EAA!F21,[1]EAA!F21*-1)</f>
        <v>0</v>
      </c>
      <c r="G76" s="75">
        <f t="shared" si="5"/>
        <v>0</v>
      </c>
      <c r="H76" s="185"/>
      <c r="I76" s="186"/>
      <c r="J76" s="186"/>
      <c r="K76" s="186"/>
      <c r="L76" s="190"/>
      <c r="M76" s="138" t="s">
        <v>117</v>
      </c>
    </row>
    <row r="77" spans="1:13" x14ac:dyDescent="0.2">
      <c r="A77" s="19" t="s">
        <v>78</v>
      </c>
      <c r="B77" s="153" t="s">
        <v>124</v>
      </c>
      <c r="C77" s="60" t="s">
        <v>151</v>
      </c>
      <c r="D77" s="90">
        <f>IF([1]CSF!$B53&gt;0,[1]CSF!$B53,[1]CSF!$C53)</f>
        <v>0</v>
      </c>
      <c r="E77" s="61" t="s">
        <v>149</v>
      </c>
      <c r="F77" s="112">
        <f>IF([1]VHP!D30&gt;0,[1]VHP!D30,[1]VHP!D30*-1)</f>
        <v>0</v>
      </c>
      <c r="G77" s="59">
        <f t="shared" ref="G77:G82" si="6">ROUND(D77-F77,2)</f>
        <v>0</v>
      </c>
      <c r="H77" s="185"/>
      <c r="I77" s="186"/>
      <c r="J77" s="186"/>
      <c r="K77" s="186"/>
      <c r="L77" s="190"/>
      <c r="M77" s="128" t="s">
        <v>124</v>
      </c>
    </row>
    <row r="78" spans="1:13" x14ac:dyDescent="0.2">
      <c r="A78" s="22"/>
      <c r="B78" s="146" t="s">
        <v>125</v>
      </c>
      <c r="C78" s="93" t="s">
        <v>151</v>
      </c>
      <c r="D78" s="94">
        <f>IF([1]CSF!$B54&gt;0,[1]CSF!$B54,[1]CSF!$C54)</f>
        <v>0</v>
      </c>
      <c r="E78" s="45" t="s">
        <v>149</v>
      </c>
      <c r="F78" s="112">
        <f>IF([1]VHP!D31&gt;0,[1]VHP!D31,[1]VHP!D31*-1)</f>
        <v>0</v>
      </c>
      <c r="G78" s="67">
        <f t="shared" si="6"/>
        <v>0</v>
      </c>
      <c r="H78" s="185"/>
      <c r="I78" s="186"/>
      <c r="J78" s="186"/>
      <c r="K78" s="186"/>
      <c r="L78" s="190"/>
      <c r="M78" s="116" t="s">
        <v>125</v>
      </c>
    </row>
    <row r="79" spans="1:13" ht="23.25" thickBot="1" x14ac:dyDescent="0.25">
      <c r="A79" s="20"/>
      <c r="B79" s="163" t="s">
        <v>126</v>
      </c>
      <c r="C79" s="88" t="s">
        <v>151</v>
      </c>
      <c r="D79" s="95">
        <f>IF([1]CSF!$B55&gt;0,[1]CSF!$B55,[1]CSF!$C55)</f>
        <v>2249873.96</v>
      </c>
      <c r="E79" s="77" t="s">
        <v>149</v>
      </c>
      <c r="F79" s="112">
        <f>IF([1]VHP!D32&gt;0,[1]VHP!D32,[1]VHP!D32*-1)</f>
        <v>2249873.96</v>
      </c>
      <c r="G79" s="75">
        <f t="shared" si="6"/>
        <v>0</v>
      </c>
      <c r="H79" s="185"/>
      <c r="I79" s="186"/>
      <c r="J79" s="186"/>
      <c r="K79" s="186"/>
      <c r="L79" s="190"/>
      <c r="M79" s="129" t="s">
        <v>126</v>
      </c>
    </row>
    <row r="80" spans="1:13" ht="12" thickBot="1" x14ac:dyDescent="0.25">
      <c r="A80" s="21" t="s">
        <v>81</v>
      </c>
      <c r="B80" s="152" t="s">
        <v>101</v>
      </c>
      <c r="C80" s="39" t="s">
        <v>151</v>
      </c>
      <c r="D80" s="89">
        <f>IF([1]CSF!$B51&gt;0,[1]CSF!$B51,[1]CSF!$C51)</f>
        <v>34694767.479999997</v>
      </c>
      <c r="E80" s="41" t="s">
        <v>149</v>
      </c>
      <c r="F80" s="89">
        <f>IF(([1]VHP!D28+[1]VHP!D29)&gt;0,[1]VHP!D28+[1]VHP!D29,([1]VHP!D28+[1]VHP!D29)*-1)</f>
        <v>34694767.479999997</v>
      </c>
      <c r="G80" s="53">
        <f t="shared" si="6"/>
        <v>0</v>
      </c>
      <c r="H80" s="185"/>
      <c r="I80" s="186"/>
      <c r="J80" s="186"/>
      <c r="K80" s="186"/>
      <c r="L80" s="190"/>
      <c r="M80" s="117" t="s">
        <v>101</v>
      </c>
    </row>
    <row r="81" spans="1:13" ht="23.25" thickBot="1" x14ac:dyDescent="0.25">
      <c r="A81" s="21" t="s">
        <v>83</v>
      </c>
      <c r="B81" s="152" t="s">
        <v>130</v>
      </c>
      <c r="C81" s="39" t="s">
        <v>137</v>
      </c>
      <c r="D81" s="50">
        <f>IF([1]EFE!B61&gt;0,[1]EFE!B61,[1]EFE!B61*-1)</f>
        <v>1676689.099999994</v>
      </c>
      <c r="E81" s="41" t="s">
        <v>151</v>
      </c>
      <c r="F81" s="89">
        <f>IF([1]CSF!$B5&gt;0,[1]CSF!$B5,[1]CSF!$C5)</f>
        <v>1676689.1</v>
      </c>
      <c r="G81" s="53">
        <f t="shared" si="6"/>
        <v>0</v>
      </c>
      <c r="H81" s="191"/>
      <c r="I81" s="192"/>
      <c r="J81" s="192"/>
      <c r="K81" s="192"/>
      <c r="L81" s="193"/>
      <c r="M81" s="117" t="s">
        <v>130</v>
      </c>
    </row>
    <row r="82" spans="1:13" ht="23.25" thickBot="1" x14ac:dyDescent="0.25">
      <c r="A82" s="21" t="s">
        <v>86</v>
      </c>
      <c r="B82" s="152" t="s">
        <v>132</v>
      </c>
      <c r="C82" s="39" t="s">
        <v>137</v>
      </c>
      <c r="D82" s="50">
        <f>IF([1]EFE!B65&gt;0,[1]EFE!B65,[1]EFE!B65*-1)</f>
        <v>171467368.31</v>
      </c>
      <c r="E82" s="41" t="s">
        <v>135</v>
      </c>
      <c r="F82" s="89">
        <f>IF([1]ESF!B5&gt;0,[1]ESF!B5,[1]ESF!B5*-1)</f>
        <v>171467368.31</v>
      </c>
      <c r="G82" s="53">
        <f t="shared" si="6"/>
        <v>0</v>
      </c>
      <c r="H82" s="39" t="s">
        <v>137</v>
      </c>
      <c r="I82" s="40">
        <f>IF([1]EFE!C65&gt;0,[1]EFE!C65,[1]EFE!C65*-1)</f>
        <v>173144057.41</v>
      </c>
      <c r="J82" s="41" t="s">
        <v>135</v>
      </c>
      <c r="K82" s="40">
        <f>IF([1]ESF!C5&gt;0,[1]ESF!C5,[1]ESF!C5*-1)</f>
        <v>173144057.41</v>
      </c>
      <c r="L82" s="42">
        <f t="shared" ref="L82:L99" si="7">ROUND(I82-K82,2)</f>
        <v>0</v>
      </c>
      <c r="M82" s="117" t="s">
        <v>132</v>
      </c>
    </row>
    <row r="83" spans="1:13" ht="23.25" thickBot="1" x14ac:dyDescent="0.25">
      <c r="A83" s="21" t="s">
        <v>89</v>
      </c>
      <c r="B83" s="152" t="s">
        <v>131</v>
      </c>
      <c r="C83" s="109" t="s">
        <v>137</v>
      </c>
      <c r="D83" s="50">
        <f>IF([1]EFE!B63&gt;0,[1]EFE!B63,[1]EFE!B63*-1)</f>
        <v>173144057.41</v>
      </c>
      <c r="E83" s="194"/>
      <c r="F83" s="195"/>
      <c r="G83" s="195"/>
      <c r="H83" s="195"/>
      <c r="I83" s="196"/>
      <c r="J83" s="41" t="s">
        <v>135</v>
      </c>
      <c r="K83" s="110">
        <f>IF([1]ESF!C5&gt;0,[1]ESF!C5,[1]ESF!C5*-1)</f>
        <v>173144057.41</v>
      </c>
      <c r="L83" s="42">
        <f>ROUND(D83-K83,2)</f>
        <v>0</v>
      </c>
      <c r="M83" s="117" t="s">
        <v>131</v>
      </c>
    </row>
    <row r="84" spans="1:13" x14ac:dyDescent="0.2">
      <c r="A84" s="19" t="s">
        <v>91</v>
      </c>
      <c r="B84" s="170" t="s">
        <v>102</v>
      </c>
      <c r="C84" s="60" t="s">
        <v>136</v>
      </c>
      <c r="D84" s="179">
        <f>IF([1]EAA!E5&gt;0,[1]EAA!E5,[1]EAA!E5*-1)</f>
        <v>171467368.30999994</v>
      </c>
      <c r="E84" s="61" t="s">
        <v>135</v>
      </c>
      <c r="F84" s="181">
        <f>IF([1]ESF!B5&gt;0,[1]ESF!B5,[1]ESF!B5*-1)</f>
        <v>171467368.31</v>
      </c>
      <c r="G84" s="59">
        <f t="shared" ref="G84:G99" si="8">ROUND(D84-F84,2)</f>
        <v>0</v>
      </c>
      <c r="H84" s="60" t="s">
        <v>136</v>
      </c>
      <c r="I84" s="34">
        <f>IF([1]EAA!B5&gt;0,[1]EAA!B5,[1]EAA!B5*-1)</f>
        <v>173144057.41</v>
      </c>
      <c r="J84" s="61" t="s">
        <v>135</v>
      </c>
      <c r="K84" s="62">
        <f>IF([1]ESF!C5&gt;0,[1]ESF!C5,[1]ESF!C5*-1)</f>
        <v>173144057.41</v>
      </c>
      <c r="L84" s="63">
        <f t="shared" si="7"/>
        <v>0</v>
      </c>
      <c r="M84" s="139" t="s">
        <v>102</v>
      </c>
    </row>
    <row r="85" spans="1:13" x14ac:dyDescent="0.2">
      <c r="A85" s="22"/>
      <c r="B85" s="149" t="s">
        <v>103</v>
      </c>
      <c r="C85" s="93" t="s">
        <v>136</v>
      </c>
      <c r="D85" s="46">
        <f>IF([1]EAA!E6&gt;0,[1]EAA!E6,[1]EAA!E6*-1)</f>
        <v>13194181.819999993</v>
      </c>
      <c r="E85" s="45" t="s">
        <v>135</v>
      </c>
      <c r="F85" s="94">
        <f>IF([1]ESF!B6&gt;0,[1]ESF!B6,[1]ESF!B6*-1)</f>
        <v>13194181.82</v>
      </c>
      <c r="G85" s="67">
        <f t="shared" si="8"/>
        <v>0</v>
      </c>
      <c r="H85" s="93" t="s">
        <v>136</v>
      </c>
      <c r="I85" s="69">
        <f>IF([1]EAA!B6&gt;0,[1]EAA!B6,[1]EAA!B6*-1)</f>
        <v>9937821.3100000005</v>
      </c>
      <c r="J85" s="45" t="s">
        <v>135</v>
      </c>
      <c r="K85" s="69">
        <f>IF([1]ESF!C6&gt;0,[1]ESF!C6,[1]ESF!C6*-1)</f>
        <v>9937821.3100000005</v>
      </c>
      <c r="L85" s="70">
        <f t="shared" si="7"/>
        <v>0</v>
      </c>
      <c r="M85" s="140" t="s">
        <v>103</v>
      </c>
    </row>
    <row r="86" spans="1:13" x14ac:dyDescent="0.2">
      <c r="A86" s="22"/>
      <c r="B86" s="149" t="s">
        <v>104</v>
      </c>
      <c r="C86" s="93" t="s">
        <v>136</v>
      </c>
      <c r="D86" s="46">
        <f>IF([1]EAA!E7&gt;0,[1]EAA!E7,[1]EAA!E7*-1)</f>
        <v>0</v>
      </c>
      <c r="E86" s="45" t="s">
        <v>135</v>
      </c>
      <c r="F86" s="94">
        <f>IF([1]ESF!B7&gt;0,[1]ESF!B7,[1]ESF!B7*-1)</f>
        <v>0</v>
      </c>
      <c r="G86" s="67">
        <f t="shared" si="8"/>
        <v>0</v>
      </c>
      <c r="H86" s="93" t="s">
        <v>136</v>
      </c>
      <c r="I86" s="69">
        <f>IF([1]EAA!B7&gt;0,[1]EAA!B7,[1]EAA!B7*-1)</f>
        <v>286628.07</v>
      </c>
      <c r="J86" s="45" t="s">
        <v>135</v>
      </c>
      <c r="K86" s="69">
        <f>IF([1]ESF!C7&gt;0,[1]ESF!C7,[1]ESF!C7*-1)</f>
        <v>286628.07</v>
      </c>
      <c r="L86" s="70">
        <f t="shared" si="7"/>
        <v>0</v>
      </c>
      <c r="M86" s="140" t="s">
        <v>104</v>
      </c>
    </row>
    <row r="87" spans="1:13" x14ac:dyDescent="0.2">
      <c r="A87" s="22"/>
      <c r="B87" s="149" t="s">
        <v>105</v>
      </c>
      <c r="C87" s="93" t="s">
        <v>136</v>
      </c>
      <c r="D87" s="46">
        <f>IF([1]EAA!E8&gt;0,[1]EAA!E8,[1]EAA!E8*-1)</f>
        <v>0</v>
      </c>
      <c r="E87" s="45" t="s">
        <v>135</v>
      </c>
      <c r="F87" s="94">
        <f>IF([1]ESF!B8&gt;0,[1]ESF!B8,[1]ESF!B8*-1)</f>
        <v>0</v>
      </c>
      <c r="G87" s="67">
        <f t="shared" si="8"/>
        <v>0</v>
      </c>
      <c r="H87" s="93" t="s">
        <v>136</v>
      </c>
      <c r="I87" s="69">
        <f>IF([1]EAA!B8&gt;0,[1]EAA!B8,[1]EAA!B8*-1)</f>
        <v>0</v>
      </c>
      <c r="J87" s="45" t="s">
        <v>135</v>
      </c>
      <c r="K87" s="69">
        <f>IF([1]ESF!C8&gt;0,[1]ESF!C8,[1]ESF!C8*-1)</f>
        <v>0</v>
      </c>
      <c r="L87" s="70">
        <f t="shared" si="7"/>
        <v>0</v>
      </c>
      <c r="M87" s="140" t="s">
        <v>105</v>
      </c>
    </row>
    <row r="88" spans="1:13" x14ac:dyDescent="0.2">
      <c r="A88" s="22"/>
      <c r="B88" s="149" t="s">
        <v>106</v>
      </c>
      <c r="C88" s="93" t="s">
        <v>136</v>
      </c>
      <c r="D88" s="46">
        <f>IF([1]EAA!E9&gt;0,[1]EAA!E9,[1]EAA!E9*-1)</f>
        <v>0</v>
      </c>
      <c r="E88" s="45" t="s">
        <v>135</v>
      </c>
      <c r="F88" s="94">
        <f>IF([1]ESF!B9&gt;0,[1]ESF!B9,[1]ESF!B9*-1)</f>
        <v>0</v>
      </c>
      <c r="G88" s="67">
        <f t="shared" si="8"/>
        <v>0</v>
      </c>
      <c r="H88" s="93" t="s">
        <v>136</v>
      </c>
      <c r="I88" s="69">
        <f>IF([1]EAA!B9&gt;0,[1]EAA!B9,[1]EAA!B9*-1)</f>
        <v>0</v>
      </c>
      <c r="J88" s="45" t="s">
        <v>135</v>
      </c>
      <c r="K88" s="69">
        <f>IF([1]ESF!C9&gt;0,[1]ESF!C9,[1]ESF!C9*-1)</f>
        <v>0</v>
      </c>
      <c r="L88" s="70">
        <f t="shared" si="7"/>
        <v>0</v>
      </c>
      <c r="M88" s="140" t="s">
        <v>106</v>
      </c>
    </row>
    <row r="89" spans="1:13" ht="22.5" x14ac:dyDescent="0.2">
      <c r="A89" s="22"/>
      <c r="B89" s="149" t="s">
        <v>107</v>
      </c>
      <c r="C89" s="93" t="s">
        <v>136</v>
      </c>
      <c r="D89" s="46">
        <f>IF([1]EAA!E10&gt;0,[1]EAA!E10,[1]EAA!E10*-1)</f>
        <v>0</v>
      </c>
      <c r="E89" s="45" t="s">
        <v>135</v>
      </c>
      <c r="F89" s="94">
        <f>IF([1]ESF!B10&gt;0,[1]ESF!B10,[1]ESF!B10*-1)</f>
        <v>0</v>
      </c>
      <c r="G89" s="67">
        <f t="shared" si="8"/>
        <v>0</v>
      </c>
      <c r="H89" s="93" t="s">
        <v>136</v>
      </c>
      <c r="I89" s="69">
        <f>IF([1]EAA!B10&gt;0,[1]EAA!B10,[1]EAA!B10*-1)</f>
        <v>0</v>
      </c>
      <c r="J89" s="45" t="s">
        <v>135</v>
      </c>
      <c r="K89" s="69">
        <f>IF([1]ESF!C10&gt;0,[1]ESF!C10,[1]ESF!C10*-1)</f>
        <v>0</v>
      </c>
      <c r="L89" s="70">
        <f t="shared" si="7"/>
        <v>0</v>
      </c>
      <c r="M89" s="140" t="s">
        <v>107</v>
      </c>
    </row>
    <row r="90" spans="1:13" x14ac:dyDescent="0.2">
      <c r="A90" s="22"/>
      <c r="B90" s="149" t="s">
        <v>108</v>
      </c>
      <c r="C90" s="93" t="s">
        <v>136</v>
      </c>
      <c r="D90" s="46">
        <f>IF([1]EAA!E11&gt;0,[1]EAA!E11,[1]EAA!E11*-1)</f>
        <v>0</v>
      </c>
      <c r="E90" s="45" t="s">
        <v>135</v>
      </c>
      <c r="F90" s="94">
        <f>IF([1]ESF!B11&gt;0,[1]ESF!B11,[1]ESF!B11*-1)</f>
        <v>0</v>
      </c>
      <c r="G90" s="67">
        <f t="shared" si="8"/>
        <v>0</v>
      </c>
      <c r="H90" s="93" t="s">
        <v>136</v>
      </c>
      <c r="I90" s="69">
        <f>IF([1]EAA!B11&gt;0,[1]EAA!B11,[1]EAA!B11*-1)</f>
        <v>0</v>
      </c>
      <c r="J90" s="45" t="s">
        <v>135</v>
      </c>
      <c r="K90" s="69">
        <f>IF([1]ESF!C11&gt;0,[1]ESF!C11,[1]ESF!C11*-1)</f>
        <v>0</v>
      </c>
      <c r="L90" s="70">
        <f t="shared" si="7"/>
        <v>0</v>
      </c>
      <c r="M90" s="140" t="s">
        <v>108</v>
      </c>
    </row>
    <row r="91" spans="1:13" x14ac:dyDescent="0.2">
      <c r="A91" s="22"/>
      <c r="B91" s="149" t="s">
        <v>109</v>
      </c>
      <c r="C91" s="93" t="s">
        <v>136</v>
      </c>
      <c r="D91" s="46">
        <f>IF([1]EAA!E13&gt;0,[1]EAA!E13,[1]EAA!E13*-1)</f>
        <v>0</v>
      </c>
      <c r="E91" s="45" t="s">
        <v>135</v>
      </c>
      <c r="F91" s="94">
        <f>IF([1]ESF!B16&gt;0,[1]ESF!B16,[1]ESF!B16*-1)</f>
        <v>0</v>
      </c>
      <c r="G91" s="67">
        <f t="shared" si="8"/>
        <v>0</v>
      </c>
      <c r="H91" s="93" t="s">
        <v>136</v>
      </c>
      <c r="I91" s="69">
        <f>IF([1]EAA!B13&gt;0,[1]EAA!B13,[1]EAA!B13*-1)</f>
        <v>0</v>
      </c>
      <c r="J91" s="45" t="s">
        <v>135</v>
      </c>
      <c r="K91" s="69">
        <f>IF([1]ESF!C16&gt;0,[1]ESF!C16,[1]ESF!C16*-1)</f>
        <v>0</v>
      </c>
      <c r="L91" s="70">
        <f t="shared" si="7"/>
        <v>0</v>
      </c>
      <c r="M91" s="140" t="s">
        <v>109</v>
      </c>
    </row>
    <row r="92" spans="1:13" ht="22.5" x14ac:dyDescent="0.2">
      <c r="A92" s="22"/>
      <c r="B92" s="149" t="s">
        <v>110</v>
      </c>
      <c r="C92" s="93" t="s">
        <v>136</v>
      </c>
      <c r="D92" s="46">
        <f>IF([1]EAA!E14&gt;0,[1]EAA!E14,[1]EAA!E14*-1)</f>
        <v>0</v>
      </c>
      <c r="E92" s="45" t="s">
        <v>135</v>
      </c>
      <c r="F92" s="94">
        <f>IF([1]ESF!B17&gt;0,[1]ESF!B17,[1]ESF!B17*-1)</f>
        <v>0</v>
      </c>
      <c r="G92" s="67">
        <f t="shared" si="8"/>
        <v>0</v>
      </c>
      <c r="H92" s="93" t="s">
        <v>136</v>
      </c>
      <c r="I92" s="69">
        <f>IF([1]EAA!B14&gt;0,[1]EAA!B14,[1]EAA!B14*-1)</f>
        <v>0</v>
      </c>
      <c r="J92" s="45" t="s">
        <v>135</v>
      </c>
      <c r="K92" s="69">
        <f>IF([1]ESF!C17&gt;0,[1]ESF!C17,[1]ESF!C17*-1)</f>
        <v>0</v>
      </c>
      <c r="L92" s="70">
        <f t="shared" si="7"/>
        <v>0</v>
      </c>
      <c r="M92" s="140" t="s">
        <v>110</v>
      </c>
    </row>
    <row r="93" spans="1:13" ht="22.5" x14ac:dyDescent="0.2">
      <c r="A93" s="22"/>
      <c r="B93" s="149" t="s">
        <v>111</v>
      </c>
      <c r="C93" s="93" t="s">
        <v>136</v>
      </c>
      <c r="D93" s="46">
        <f>IF([1]EAA!E15&gt;0,[1]EAA!E15,[1]EAA!E15*-1)</f>
        <v>1034628836.46</v>
      </c>
      <c r="E93" s="45" t="s">
        <v>135</v>
      </c>
      <c r="F93" s="94">
        <f>IF([1]ESF!B18&gt;0,[1]ESF!B18,[1]ESF!B18*-1)</f>
        <v>1034628836.46</v>
      </c>
      <c r="G93" s="67">
        <f t="shared" si="8"/>
        <v>0</v>
      </c>
      <c r="H93" s="93" t="s">
        <v>136</v>
      </c>
      <c r="I93" s="69">
        <f>IF([1]EAA!B15&gt;0,[1]EAA!B15,[1]EAA!B15*-1)</f>
        <v>1033673411.33</v>
      </c>
      <c r="J93" s="45" t="s">
        <v>135</v>
      </c>
      <c r="K93" s="69">
        <f>IF([1]ESF!C18&gt;0,[1]ESF!C18,[1]ESF!C18*-1)</f>
        <v>1033673411.33</v>
      </c>
      <c r="L93" s="70">
        <f t="shared" si="7"/>
        <v>0</v>
      </c>
      <c r="M93" s="140" t="s">
        <v>111</v>
      </c>
    </row>
    <row r="94" spans="1:13" x14ac:dyDescent="0.2">
      <c r="A94" s="22"/>
      <c r="B94" s="149" t="s">
        <v>112</v>
      </c>
      <c r="C94" s="93" t="s">
        <v>136</v>
      </c>
      <c r="D94" s="46">
        <f>IF([1]EAA!E16&gt;0,[1]EAA!E16,[1]EAA!E16*-1)</f>
        <v>361071502.31999999</v>
      </c>
      <c r="E94" s="45" t="s">
        <v>135</v>
      </c>
      <c r="F94" s="94">
        <f>IF([1]ESF!B19&gt;0,[1]ESF!B19,[1]ESF!B19*-1)</f>
        <v>361071502.31999999</v>
      </c>
      <c r="G94" s="67">
        <f t="shared" si="8"/>
        <v>0</v>
      </c>
      <c r="H94" s="93" t="s">
        <v>136</v>
      </c>
      <c r="I94" s="69">
        <f>IF([1]EAA!B16&gt;0,[1]EAA!B16,[1]EAA!B16*-1)</f>
        <v>358418194.63999999</v>
      </c>
      <c r="J94" s="45" t="s">
        <v>135</v>
      </c>
      <c r="K94" s="69">
        <f>IF([1]ESF!C19&gt;0,[1]ESF!C19,[1]ESF!C19*-1)</f>
        <v>358418194.63999999</v>
      </c>
      <c r="L94" s="70">
        <f t="shared" si="7"/>
        <v>0</v>
      </c>
      <c r="M94" s="140" t="s">
        <v>112</v>
      </c>
    </row>
    <row r="95" spans="1:13" x14ac:dyDescent="0.2">
      <c r="A95" s="22"/>
      <c r="B95" s="149" t="s">
        <v>113</v>
      </c>
      <c r="C95" s="93" t="s">
        <v>136</v>
      </c>
      <c r="D95" s="46">
        <f>IF([1]EAA!E17&gt;0,[1]EAA!E17,[1]EAA!E17*-1)</f>
        <v>0</v>
      </c>
      <c r="E95" s="45" t="s">
        <v>135</v>
      </c>
      <c r="F95" s="94">
        <f>IF([1]ESF!B20&gt;0,[1]ESF!B20,[1]ESF!B20*-1)</f>
        <v>0</v>
      </c>
      <c r="G95" s="67">
        <f t="shared" si="8"/>
        <v>0</v>
      </c>
      <c r="H95" s="93" t="s">
        <v>136</v>
      </c>
      <c r="I95" s="69">
        <f>IF([1]EAA!B17&gt;0,[1]EAA!B17,[1]EAA!B17*-1)</f>
        <v>0</v>
      </c>
      <c r="J95" s="45" t="s">
        <v>135</v>
      </c>
      <c r="K95" s="69">
        <f>IF([1]ESF!C20&gt;0,[1]ESF!C20,[1]ESF!C20*-1)</f>
        <v>0</v>
      </c>
      <c r="L95" s="70">
        <f t="shared" si="7"/>
        <v>0</v>
      </c>
      <c r="M95" s="140" t="s">
        <v>113</v>
      </c>
    </row>
    <row r="96" spans="1:13" ht="22.5" x14ac:dyDescent="0.2">
      <c r="A96" s="22"/>
      <c r="B96" s="149" t="s">
        <v>114</v>
      </c>
      <c r="C96" s="93" t="s">
        <v>136</v>
      </c>
      <c r="D96" s="46">
        <f>IF([1]EAA!E18&gt;0,[1]EAA!E18,[1]EAA!E18*-1)</f>
        <v>1017964207</v>
      </c>
      <c r="E96" s="45" t="s">
        <v>135</v>
      </c>
      <c r="F96" s="94">
        <f>IF([1]ESF!B21&gt;0,[1]ESF!B21,[1]ESF!B21*-1)</f>
        <v>1017964207</v>
      </c>
      <c r="G96" s="67">
        <f t="shared" si="8"/>
        <v>0</v>
      </c>
      <c r="H96" s="93" t="s">
        <v>136</v>
      </c>
      <c r="I96" s="69">
        <f>IF([1]EAA!B18&gt;0,[1]EAA!B18,[1]EAA!B18*-1)</f>
        <v>1017964207</v>
      </c>
      <c r="J96" s="45" t="s">
        <v>135</v>
      </c>
      <c r="K96" s="69">
        <f>IF([1]ESF!C21&gt;0,[1]ESF!C21,[1]ESF!C21*-1)</f>
        <v>1017964207</v>
      </c>
      <c r="L96" s="70">
        <f t="shared" si="7"/>
        <v>0</v>
      </c>
      <c r="M96" s="140" t="s">
        <v>114</v>
      </c>
    </row>
    <row r="97" spans="1:13" x14ac:dyDescent="0.2">
      <c r="A97" s="22"/>
      <c r="B97" s="149" t="s">
        <v>115</v>
      </c>
      <c r="C97" s="93" t="s">
        <v>136</v>
      </c>
      <c r="D97" s="46">
        <f>IF([1]EAA!E19&gt;0,[1]EAA!E19,[1]EAA!E19*-1)</f>
        <v>0</v>
      </c>
      <c r="E97" s="45" t="s">
        <v>135</v>
      </c>
      <c r="F97" s="94">
        <f>IF([1]ESF!B22&gt;0,[1]ESF!B22,[1]ESF!B22*-1)</f>
        <v>0</v>
      </c>
      <c r="G97" s="67">
        <f t="shared" si="8"/>
        <v>0</v>
      </c>
      <c r="H97" s="93" t="s">
        <v>136</v>
      </c>
      <c r="I97" s="69">
        <f>IF([1]EAA!B19&gt;0,[1]EAA!B19,[1]EAA!B19*-1)</f>
        <v>0</v>
      </c>
      <c r="J97" s="45" t="s">
        <v>135</v>
      </c>
      <c r="K97" s="69">
        <f>IF([1]ESF!C22&gt;0,[1]ESF!C22,[1]ESF!C22*-1)</f>
        <v>0</v>
      </c>
      <c r="L97" s="70">
        <f t="shared" si="7"/>
        <v>0</v>
      </c>
      <c r="M97" s="140" t="s">
        <v>115</v>
      </c>
    </row>
    <row r="98" spans="1:13" ht="22.5" x14ac:dyDescent="0.2">
      <c r="A98" s="22"/>
      <c r="B98" s="149" t="s">
        <v>116</v>
      </c>
      <c r="C98" s="93" t="s">
        <v>136</v>
      </c>
      <c r="D98" s="46">
        <f>IF([1]EAA!E20&gt;0,[1]EAA!E20,[1]EAA!E20*-1)</f>
        <v>0</v>
      </c>
      <c r="E98" s="45" t="s">
        <v>135</v>
      </c>
      <c r="F98" s="94">
        <f>IF([1]ESF!B23&gt;0,[1]ESF!B23,[1]ESF!B23*-1)</f>
        <v>0</v>
      </c>
      <c r="G98" s="67">
        <f t="shared" si="8"/>
        <v>0</v>
      </c>
      <c r="H98" s="93" t="s">
        <v>136</v>
      </c>
      <c r="I98" s="69">
        <f>IF([1]EAA!B20&gt;0,[1]EAA!B20,[1]EAA!B20*-1)</f>
        <v>0</v>
      </c>
      <c r="J98" s="45" t="s">
        <v>135</v>
      </c>
      <c r="K98" s="69">
        <f>IF([1]ESF!C23&gt;0,[1]ESF!C23,[1]ESF!C23*-1)</f>
        <v>0</v>
      </c>
      <c r="L98" s="70">
        <f t="shared" si="7"/>
        <v>0</v>
      </c>
      <c r="M98" s="140" t="s">
        <v>116</v>
      </c>
    </row>
    <row r="99" spans="1:13" ht="12" thickBot="1" x14ac:dyDescent="0.25">
      <c r="A99" s="20"/>
      <c r="B99" s="171" t="s">
        <v>117</v>
      </c>
      <c r="C99" s="88" t="s">
        <v>136</v>
      </c>
      <c r="D99" s="74">
        <f>IF([1]EAA!E21&gt;0,[1]EAA!E21,[1]EAA!E21*-1)</f>
        <v>0</v>
      </c>
      <c r="E99" s="77" t="s">
        <v>135</v>
      </c>
      <c r="F99" s="95">
        <f>IF([1]ESF!B24&gt;0,[1]ESF!B24,[1]ESF!B24*-1)</f>
        <v>0</v>
      </c>
      <c r="G99" s="75">
        <f t="shared" si="8"/>
        <v>0</v>
      </c>
      <c r="H99" s="88" t="s">
        <v>136</v>
      </c>
      <c r="I99" s="78">
        <f>IF([1]EAA!B21&gt;0,[1]EAA!B21,[1]EAA!B21*-1)</f>
        <v>0</v>
      </c>
      <c r="J99" s="77" t="s">
        <v>135</v>
      </c>
      <c r="K99" s="78">
        <f>IF([1]ESF!C24&gt;0,[1]ESF!C24,[1]ESF!C24*-1)</f>
        <v>0</v>
      </c>
      <c r="L99" s="79">
        <f t="shared" si="7"/>
        <v>0</v>
      </c>
      <c r="M99" s="141" t="s">
        <v>117</v>
      </c>
    </row>
    <row r="100" spans="1:13" x14ac:dyDescent="0.2">
      <c r="A100" s="11" t="s">
        <v>94</v>
      </c>
      <c r="B100" s="150" t="s">
        <v>102</v>
      </c>
      <c r="C100" s="103" t="s">
        <v>136</v>
      </c>
      <c r="D100" s="111">
        <f>IF([1]EAA!F5&gt;0,[1]EAA!F5,[1]EAA!F5*-1)</f>
        <v>1676689.1000000536</v>
      </c>
      <c r="E100" s="105" t="s">
        <v>151</v>
      </c>
      <c r="F100" s="112">
        <f>IF([1]CSF!$B5&gt;0,[1]CSF!$B5,[1]CSF!$C5)</f>
        <v>1676689.1</v>
      </c>
      <c r="G100" s="113">
        <f>ROUND(D100-F100,2)</f>
        <v>0</v>
      </c>
      <c r="H100" s="185"/>
      <c r="I100" s="186"/>
      <c r="J100" s="186"/>
      <c r="K100" s="114"/>
      <c r="L100" s="115"/>
      <c r="M100" s="142" t="s">
        <v>102</v>
      </c>
    </row>
    <row r="101" spans="1:13" x14ac:dyDescent="0.2">
      <c r="A101" s="10"/>
      <c r="B101" s="150" t="s">
        <v>103</v>
      </c>
      <c r="C101" s="93" t="s">
        <v>136</v>
      </c>
      <c r="D101" s="111">
        <f>IF([1]EAA!F6&gt;0,[1]EAA!F6,[1]EAA!F6*-1)</f>
        <v>3256360.5099999923</v>
      </c>
      <c r="E101" s="45" t="s">
        <v>151</v>
      </c>
      <c r="F101" s="94">
        <f>IF([1]CSF!$B6&gt;0,[1]CSF!$B6,[1]CSF!$C6)</f>
        <v>3256360.51</v>
      </c>
      <c r="G101" s="67">
        <f>ROUND(D101-F101,2)</f>
        <v>0</v>
      </c>
      <c r="H101" s="185"/>
      <c r="I101" s="186"/>
      <c r="J101" s="186"/>
      <c r="K101" s="114"/>
      <c r="L101" s="115"/>
      <c r="M101" s="142" t="s">
        <v>103</v>
      </c>
    </row>
    <row r="102" spans="1:13" x14ac:dyDescent="0.2">
      <c r="A102" s="10"/>
      <c r="B102" s="150" t="s">
        <v>104</v>
      </c>
      <c r="C102" s="93" t="s">
        <v>136</v>
      </c>
      <c r="D102" s="111">
        <f>IF([1]EAA!F7&gt;0,[1]EAA!F7,[1]EAA!F7*-1)</f>
        <v>286628.07</v>
      </c>
      <c r="E102" s="45" t="s">
        <v>151</v>
      </c>
      <c r="F102" s="94">
        <f>IF([1]CSF!$B7&gt;0,[1]CSF!$B7,[1]CSF!$C7)</f>
        <v>286628.07</v>
      </c>
      <c r="G102" s="67">
        <f t="shared" ref="G102:G115" si="9">ROUND(D102-F102,2)</f>
        <v>0</v>
      </c>
      <c r="H102" s="185"/>
      <c r="I102" s="186"/>
      <c r="J102" s="186"/>
      <c r="K102" s="114"/>
      <c r="L102" s="115"/>
      <c r="M102" s="142" t="s">
        <v>104</v>
      </c>
    </row>
    <row r="103" spans="1:13" x14ac:dyDescent="0.2">
      <c r="A103" s="10"/>
      <c r="B103" s="150" t="s">
        <v>105</v>
      </c>
      <c r="C103" s="93" t="s">
        <v>136</v>
      </c>
      <c r="D103" s="111">
        <f>IF([1]EAA!F8&gt;0,[1]EAA!F8,[1]EAA!F8*-1)</f>
        <v>0</v>
      </c>
      <c r="E103" s="45" t="s">
        <v>151</v>
      </c>
      <c r="F103" s="94">
        <f>IF([1]CSF!$B8&gt;0,[1]CSF!$B8,[1]CSF!$C8)</f>
        <v>0</v>
      </c>
      <c r="G103" s="67">
        <f t="shared" si="9"/>
        <v>0</v>
      </c>
      <c r="H103" s="185"/>
      <c r="I103" s="186"/>
      <c r="J103" s="186"/>
      <c r="K103" s="114"/>
      <c r="L103" s="115"/>
      <c r="M103" s="142" t="s">
        <v>105</v>
      </c>
    </row>
    <row r="104" spans="1:13" x14ac:dyDescent="0.2">
      <c r="A104" s="10"/>
      <c r="B104" s="150" t="s">
        <v>106</v>
      </c>
      <c r="C104" s="93" t="s">
        <v>136</v>
      </c>
      <c r="D104" s="111">
        <f>IF([1]EAA!F9&gt;0,[1]EAA!F9,[1]EAA!F9*-1)</f>
        <v>0</v>
      </c>
      <c r="E104" s="45" t="s">
        <v>151</v>
      </c>
      <c r="F104" s="94">
        <f>IF([1]CSF!$B9&gt;0,[1]CSF!$B9,[1]CSF!$C9)</f>
        <v>0</v>
      </c>
      <c r="G104" s="67">
        <f t="shared" si="9"/>
        <v>0</v>
      </c>
      <c r="H104" s="185"/>
      <c r="I104" s="186"/>
      <c r="J104" s="186"/>
      <c r="K104" s="114"/>
      <c r="L104" s="115"/>
      <c r="M104" s="142" t="s">
        <v>106</v>
      </c>
    </row>
    <row r="105" spans="1:13" ht="22.5" x14ac:dyDescent="0.2">
      <c r="A105" s="10"/>
      <c r="B105" s="150" t="s">
        <v>107</v>
      </c>
      <c r="C105" s="93" t="s">
        <v>136</v>
      </c>
      <c r="D105" s="111">
        <f>IF([1]EAA!F10&gt;0,[1]EAA!F10,[1]EAA!F10*-1)</f>
        <v>0</v>
      </c>
      <c r="E105" s="45" t="s">
        <v>151</v>
      </c>
      <c r="F105" s="94">
        <f>IF([1]CSF!$B10&gt;0,[1]CSF!$B10,[1]CSF!$C10)</f>
        <v>0</v>
      </c>
      <c r="G105" s="67">
        <f t="shared" si="9"/>
        <v>0</v>
      </c>
      <c r="H105" s="185"/>
      <c r="I105" s="186"/>
      <c r="J105" s="186"/>
      <c r="K105" s="114"/>
      <c r="L105" s="115"/>
      <c r="M105" s="142" t="s">
        <v>107</v>
      </c>
    </row>
    <row r="106" spans="1:13" x14ac:dyDescent="0.2">
      <c r="A106" s="10"/>
      <c r="B106" s="150" t="s">
        <v>108</v>
      </c>
      <c r="C106" s="93" t="s">
        <v>136</v>
      </c>
      <c r="D106" s="111">
        <f>IF([1]EAA!F11&gt;0,[1]EAA!F11,[1]EAA!F11*-1)</f>
        <v>0</v>
      </c>
      <c r="E106" s="45" t="s">
        <v>151</v>
      </c>
      <c r="F106" s="94">
        <f>IF([1]CSF!$B11&gt;0,[1]CSF!$B11,[1]CSF!$C11)</f>
        <v>0</v>
      </c>
      <c r="G106" s="67">
        <f t="shared" si="9"/>
        <v>0</v>
      </c>
      <c r="H106" s="185"/>
      <c r="I106" s="186"/>
      <c r="J106" s="186"/>
      <c r="K106" s="114"/>
      <c r="L106" s="115"/>
      <c r="M106" s="142" t="s">
        <v>108</v>
      </c>
    </row>
    <row r="107" spans="1:13" x14ac:dyDescent="0.2">
      <c r="A107" s="10"/>
      <c r="B107" s="150" t="s">
        <v>109</v>
      </c>
      <c r="C107" s="93" t="s">
        <v>136</v>
      </c>
      <c r="D107" s="111">
        <f>IF([1]EAA!F13&gt;0,[1]EAA!F13,[1]EAA!F13*-1)</f>
        <v>0</v>
      </c>
      <c r="E107" s="45" t="s">
        <v>151</v>
      </c>
      <c r="F107" s="94">
        <f>IF([1]CSF!$B14&gt;0,[1]CSF!$B14,[1]CSF!$C14)</f>
        <v>0</v>
      </c>
      <c r="G107" s="67">
        <f t="shared" si="9"/>
        <v>0</v>
      </c>
      <c r="H107" s="185"/>
      <c r="I107" s="186"/>
      <c r="J107" s="186"/>
      <c r="K107" s="114"/>
      <c r="L107" s="115"/>
      <c r="M107" s="142" t="s">
        <v>109</v>
      </c>
    </row>
    <row r="108" spans="1:13" ht="22.5" x14ac:dyDescent="0.2">
      <c r="A108" s="10"/>
      <c r="B108" s="150" t="s">
        <v>110</v>
      </c>
      <c r="C108" s="93" t="s">
        <v>136</v>
      </c>
      <c r="D108" s="111">
        <f>IF([1]EAA!F14&gt;0,[1]EAA!F14,[1]EAA!F14*-1)</f>
        <v>0</v>
      </c>
      <c r="E108" s="45" t="s">
        <v>151</v>
      </c>
      <c r="F108" s="94">
        <f>IF([1]CSF!$B15&gt;0,[1]CSF!$B15,[1]CSF!$C15)</f>
        <v>0</v>
      </c>
      <c r="G108" s="67">
        <f t="shared" si="9"/>
        <v>0</v>
      </c>
      <c r="H108" s="185"/>
      <c r="I108" s="186"/>
      <c r="J108" s="186"/>
      <c r="K108" s="114"/>
      <c r="L108" s="115"/>
      <c r="M108" s="142" t="s">
        <v>110</v>
      </c>
    </row>
    <row r="109" spans="1:13" ht="22.5" x14ac:dyDescent="0.2">
      <c r="A109" s="10"/>
      <c r="B109" s="150" t="s">
        <v>111</v>
      </c>
      <c r="C109" s="93" t="s">
        <v>136</v>
      </c>
      <c r="D109" s="111">
        <f>IF([1]EAA!F15&gt;0,[1]EAA!F15,[1]EAA!F15*-1)</f>
        <v>955425.12999999523</v>
      </c>
      <c r="E109" s="45" t="s">
        <v>151</v>
      </c>
      <c r="F109" s="94">
        <f>IF([1]CSF!$B16&gt;0,[1]CSF!$B16,[1]CSF!$C16)</f>
        <v>955425.13</v>
      </c>
      <c r="G109" s="67">
        <f t="shared" si="9"/>
        <v>0</v>
      </c>
      <c r="H109" s="185"/>
      <c r="I109" s="186"/>
      <c r="J109" s="186"/>
      <c r="K109" s="114"/>
      <c r="L109" s="115"/>
      <c r="M109" s="142" t="s">
        <v>111</v>
      </c>
    </row>
    <row r="110" spans="1:13" x14ac:dyDescent="0.2">
      <c r="A110" s="10"/>
      <c r="B110" s="150" t="s">
        <v>112</v>
      </c>
      <c r="C110" s="93" t="s">
        <v>136</v>
      </c>
      <c r="D110" s="111">
        <f>IF([1]EAA!F16&gt;0,[1]EAA!F16,[1]EAA!F16*-1)</f>
        <v>2653307.6800000072</v>
      </c>
      <c r="E110" s="45" t="s">
        <v>151</v>
      </c>
      <c r="F110" s="94">
        <f>IF([1]CSF!$B17&gt;0,[1]CSF!$B17,[1]CSF!$C17)</f>
        <v>2653307.6800000002</v>
      </c>
      <c r="G110" s="67">
        <f t="shared" si="9"/>
        <v>0</v>
      </c>
      <c r="H110" s="185"/>
      <c r="I110" s="186"/>
      <c r="J110" s="186"/>
      <c r="K110" s="114"/>
      <c r="L110" s="115"/>
      <c r="M110" s="142" t="s">
        <v>112</v>
      </c>
    </row>
    <row r="111" spans="1:13" x14ac:dyDescent="0.2">
      <c r="A111" s="10"/>
      <c r="B111" s="150" t="s">
        <v>113</v>
      </c>
      <c r="C111" s="93" t="s">
        <v>136</v>
      </c>
      <c r="D111" s="111">
        <f>IF([1]EAA!F17&gt;0,[1]EAA!F17,[1]EAA!F17*-1)</f>
        <v>0</v>
      </c>
      <c r="E111" s="45" t="s">
        <v>151</v>
      </c>
      <c r="F111" s="94">
        <f>IF([1]CSF!$B18&gt;0,[1]CSF!$B18,[1]CSF!$C18)</f>
        <v>0</v>
      </c>
      <c r="G111" s="67">
        <f t="shared" si="9"/>
        <v>0</v>
      </c>
      <c r="H111" s="185"/>
      <c r="I111" s="186"/>
      <c r="J111" s="186"/>
      <c r="K111" s="114"/>
      <c r="L111" s="115"/>
      <c r="M111" s="142" t="s">
        <v>113</v>
      </c>
    </row>
    <row r="112" spans="1:13" ht="22.5" x14ac:dyDescent="0.2">
      <c r="A112" s="10"/>
      <c r="B112" s="150" t="s">
        <v>114</v>
      </c>
      <c r="C112" s="93" t="s">
        <v>136</v>
      </c>
      <c r="D112" s="111">
        <f>IF([1]EAA!F18&gt;0,[1]EAA!F18,[1]EAA!F18*-1)</f>
        <v>0</v>
      </c>
      <c r="E112" s="45" t="s">
        <v>151</v>
      </c>
      <c r="F112" s="94">
        <f>IF([1]CSF!$B19&gt;0,[1]CSF!$B19,[1]CSF!$C19)</f>
        <v>0</v>
      </c>
      <c r="G112" s="67">
        <f t="shared" si="9"/>
        <v>0</v>
      </c>
      <c r="H112" s="185"/>
      <c r="I112" s="186"/>
      <c r="J112" s="186"/>
      <c r="K112" s="114"/>
      <c r="L112" s="115"/>
      <c r="M112" s="142" t="s">
        <v>114</v>
      </c>
    </row>
    <row r="113" spans="1:13" x14ac:dyDescent="0.2">
      <c r="A113" s="10"/>
      <c r="B113" s="150" t="s">
        <v>115</v>
      </c>
      <c r="C113" s="93" t="s">
        <v>136</v>
      </c>
      <c r="D113" s="111">
        <f>IF([1]EAA!F19&gt;0,[1]EAA!F19,[1]EAA!F19*-1)</f>
        <v>0</v>
      </c>
      <c r="E113" s="45" t="s">
        <v>151</v>
      </c>
      <c r="F113" s="94">
        <f>IF([1]CSF!$B20&gt;0,[1]CSF!$B20,[1]CSF!$C20)</f>
        <v>0</v>
      </c>
      <c r="G113" s="67">
        <f t="shared" si="9"/>
        <v>0</v>
      </c>
      <c r="H113" s="185"/>
      <c r="I113" s="186"/>
      <c r="J113" s="186"/>
      <c r="K113" s="114"/>
      <c r="L113" s="115"/>
      <c r="M113" s="142" t="s">
        <v>115</v>
      </c>
    </row>
    <row r="114" spans="1:13" ht="22.5" x14ac:dyDescent="0.2">
      <c r="A114" s="10"/>
      <c r="B114" s="150" t="s">
        <v>116</v>
      </c>
      <c r="C114" s="93" t="s">
        <v>136</v>
      </c>
      <c r="D114" s="111">
        <f>IF([1]EAA!F20&gt;0,[1]EAA!F20,[1]EAA!F20*-1)</f>
        <v>0</v>
      </c>
      <c r="E114" s="45" t="s">
        <v>151</v>
      </c>
      <c r="F114" s="94">
        <f>IF([1]CSF!$B21&gt;0,[1]CSF!$B21,[1]CSF!$C21)</f>
        <v>0</v>
      </c>
      <c r="G114" s="67">
        <f t="shared" si="9"/>
        <v>0</v>
      </c>
      <c r="H114" s="185"/>
      <c r="I114" s="186"/>
      <c r="J114" s="186"/>
      <c r="K114" s="114"/>
      <c r="L114" s="115"/>
      <c r="M114" s="142" t="s">
        <v>116</v>
      </c>
    </row>
    <row r="115" spans="1:13" ht="12" thickBot="1" x14ac:dyDescent="0.25">
      <c r="A115" s="10"/>
      <c r="B115" s="150" t="s">
        <v>117</v>
      </c>
      <c r="C115" s="96" t="s">
        <v>136</v>
      </c>
      <c r="D115" s="74">
        <f>IF([1]EAA!F21&gt;0,[1]EAA!F21,[1]EAA!F21*-1)</f>
        <v>0</v>
      </c>
      <c r="E115" s="98" t="s">
        <v>151</v>
      </c>
      <c r="F115" s="99">
        <f>IF([1]CSF!$B22&gt;0,[1]CSF!$B22,[1]CSF!$C22)</f>
        <v>0</v>
      </c>
      <c r="G115" s="75">
        <f t="shared" si="9"/>
        <v>0</v>
      </c>
      <c r="H115" s="185"/>
      <c r="I115" s="186"/>
      <c r="J115" s="186"/>
      <c r="K115" s="114"/>
      <c r="L115" s="183"/>
      <c r="M115" s="142" t="s">
        <v>117</v>
      </c>
    </row>
    <row r="116" spans="1:13" ht="12" thickBot="1" x14ac:dyDescent="0.25">
      <c r="A116" s="21" t="s">
        <v>97</v>
      </c>
      <c r="B116" s="151"/>
      <c r="C116" s="39" t="s">
        <v>150</v>
      </c>
      <c r="D116" s="50">
        <f>IF([1]ADP!E34&gt;0,[1]ADP!E34,[1]ADP!E34*-1)</f>
        <v>12275752.33</v>
      </c>
      <c r="E116" s="41" t="s">
        <v>135</v>
      </c>
      <c r="F116" s="50">
        <f>IF([1]ESF!E26&gt;0,[1]ADP!E34,[1]ADP!E34*-1)</f>
        <v>12275752.33</v>
      </c>
      <c r="G116" s="53">
        <f>ROUND(D116-F116,2)</f>
        <v>0</v>
      </c>
      <c r="H116" s="39" t="s">
        <v>150</v>
      </c>
      <c r="I116" s="40">
        <f>IF([1]ADP!D34&gt;0,[1]ADP!D34,[1]ADP!D34*-1)</f>
        <v>50724681.390000001</v>
      </c>
      <c r="J116" s="41" t="s">
        <v>135</v>
      </c>
      <c r="K116" s="40">
        <f>IF([1]ESF!F26&gt;0,[1]ESF!F26,[1]ESF!F26*-1)</f>
        <v>50724681.390000001</v>
      </c>
      <c r="L116" s="182">
        <f t="shared" ref="L116" si="10">ROUND(I116-K116,2)</f>
        <v>0</v>
      </c>
      <c r="M116" s="143"/>
    </row>
  </sheetData>
  <mergeCells count="38">
    <mergeCell ref="A5:A6"/>
    <mergeCell ref="M5:M6"/>
    <mergeCell ref="C5:E5"/>
    <mergeCell ref="G5:G6"/>
    <mergeCell ref="H5:J5"/>
    <mergeCell ref="L5:L6"/>
    <mergeCell ref="B5:B6"/>
    <mergeCell ref="C38:G42"/>
    <mergeCell ref="C32:G36"/>
    <mergeCell ref="H8:L8"/>
    <mergeCell ref="C9:E9"/>
    <mergeCell ref="C29:E29"/>
    <mergeCell ref="C56:E56"/>
    <mergeCell ref="C57:E57"/>
    <mergeCell ref="H45:L55"/>
    <mergeCell ref="H58:I59"/>
    <mergeCell ref="H44:J44"/>
    <mergeCell ref="H101:J101"/>
    <mergeCell ref="H102:J102"/>
    <mergeCell ref="H103:J103"/>
    <mergeCell ref="H60:L81"/>
    <mergeCell ref="E83:I83"/>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REV Det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MARIA DOLORES JANET SANCHEZ MONTIEL</cp:lastModifiedBy>
  <dcterms:created xsi:type="dcterms:W3CDTF">2022-05-30T14:17:15Z</dcterms:created>
  <dcterms:modified xsi:type="dcterms:W3CDTF">2024-07-19T17:01:15Z</dcterms:modified>
</cp:coreProperties>
</file>