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PRESUPUESTARIA\"/>
    </mc:Choice>
  </mc:AlternateContent>
  <bookViews>
    <workbookView xWindow="0" yWindow="0" windowWidth="20490" windowHeight="7755"/>
  </bookViews>
  <sheets>
    <sheet name="EAEPEC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C89" i="1"/>
  <c r="H88" i="1"/>
  <c r="C88" i="1"/>
  <c r="I86" i="1"/>
  <c r="H86" i="1"/>
  <c r="G86" i="1"/>
  <c r="F86" i="1"/>
  <c r="E86" i="1"/>
  <c r="D86" i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I74" i="1" s="1"/>
  <c r="H74" i="1"/>
  <c r="G74" i="1"/>
  <c r="F74" i="1"/>
  <c r="E74" i="1"/>
  <c r="D74" i="1"/>
  <c r="F73" i="1"/>
  <c r="I73" i="1" s="1"/>
  <c r="F72" i="1"/>
  <c r="I72" i="1" s="1"/>
  <c r="F71" i="1"/>
  <c r="I71" i="1" s="1"/>
  <c r="E70" i="1"/>
  <c r="D70" i="1"/>
  <c r="F70" i="1" s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E62" i="1"/>
  <c r="D62" i="1"/>
  <c r="F62" i="1" s="1"/>
  <c r="I62" i="1" s="1"/>
  <c r="F61" i="1"/>
  <c r="I61" i="1" s="1"/>
  <c r="F60" i="1"/>
  <c r="I60" i="1" s="1"/>
  <c r="F59" i="1"/>
  <c r="I59" i="1" s="1"/>
  <c r="H58" i="1"/>
  <c r="G58" i="1"/>
  <c r="E58" i="1"/>
  <c r="D58" i="1"/>
  <c r="F58" i="1" s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H48" i="1"/>
  <c r="G48" i="1"/>
  <c r="E48" i="1"/>
  <c r="D48" i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H38" i="1"/>
  <c r="G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E28" i="1"/>
  <c r="D28" i="1"/>
  <c r="F28" i="1" s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E18" i="1"/>
  <c r="D18" i="1"/>
  <c r="F18" i="1" s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82" i="1" s="1"/>
  <c r="G10" i="1"/>
  <c r="G82" i="1" s="1"/>
  <c r="E10" i="1"/>
  <c r="E82" i="1" s="1"/>
  <c r="D10" i="1"/>
  <c r="D82" i="1" s="1"/>
  <c r="D5" i="1"/>
  <c r="I38" i="1" l="1"/>
  <c r="I48" i="1"/>
  <c r="F10" i="1"/>
  <c r="F38" i="1"/>
  <c r="F48" i="1"/>
  <c r="I10" i="1" l="1"/>
  <c r="I82" i="1" s="1"/>
  <c r="F82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<sst xmlns="http://schemas.openxmlformats.org/spreadsheetml/2006/main" count="88" uniqueCount="88">
  <si>
    <t>ESTADO ANALÍTICO DEL EJERCICIO DEL PRESUPUESTO DE EGRESOS</t>
  </si>
  <si>
    <t>CLASIFICACIÓN POR OBJETO DEL GASTO (CAPÍTULO Y CONCEPTO)</t>
  </si>
  <si>
    <t>Del 1 de Enero al 31 de Septiembre de 2019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</si>
  <si>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</si>
  <si>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</si>
  <si>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</si>
  <si>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</si>
  <si>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</si>
  <si>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</si>
  <si>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</si>
  <si>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</si>
  <si>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</si>
  <si>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</si>
  <si>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</si>
  <si>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</si>
  <si>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</si>
  <si>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</si>
  <si>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</si>
  <si>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</si>
  <si>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</si>
  <si>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</si>
  <si>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</si>
  <si>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</si>
  <si>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</si>
  <si>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</si>
  <si>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</si>
  <si>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</si>
  <si>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</si>
  <si>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</si>
  <si>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</si>
  <si>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</si>
  <si>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</si>
  <si>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</si>
  <si>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</si>
  <si>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</si>
  <si>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</si>
  <si>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</si>
  <si>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</si>
  <si>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</si>
  <si>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</si>
  <si>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</si>
  <si>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</si>
  <si>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</si>
  <si>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</si>
  <si>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</si>
  <si>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CONVENCIONES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</si>
  <si>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</si>
  <si>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</si>
  <si>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</si>
  <si>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</si>
  <si>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</si>
  <si>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</si>
  <si>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</si>
  <si>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</si>
  <si>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</si>
  <si>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</si>
  <si>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</si>
  <si>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</si>
  <si>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</si>
  <si>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</si>
  <si>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</si>
  <si>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</si>
  <si>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</si>
  <si>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</si>
  <si>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</si>
  <si>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</si>
  <si>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</si>
  <si>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</si>
  <si>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</si>
  <si>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</si>
  <si>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</si>
  <si>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MANDATOSY OTROS ANÁLOGOS</t>
  </si>
  <si>
    <t>OTRAS INVERSIONES FINANCIERAS</t>
  </si>
  <si>
    <t>PROVISIONES PARA CONTINGENCIAS Y OTRAS EROGACIONES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</si>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</sst>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0" fontId="3" fillId="0" borderId="0" xfId="0" applyFont="1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43" fontId="3" fillId="3" borderId="4" xfId="1" applyFont="1" applyFill="1" applyBorder="1" applyAlignment="1">
      <alignment horizontal="right" vertical="top" wrapText="1"/>
    </xf>
    <xf numFmtId="43" fontId="3" fillId="3" borderId="4" xfId="1" applyFont="1" applyFill="1" applyBorder="1" applyAlignment="1">
      <alignment horizontal="right" vertical="center" wrapText="1"/>
    </xf>
    <xf numFmtId="43" fontId="3" fillId="0" borderId="4" xfId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vertical="center" wrapText="1"/>
    </xf>
    <xf numFmtId="43" fontId="5" fillId="3" borderId="4" xfId="1" applyFont="1" applyFill="1" applyBorder="1" applyAlignment="1">
      <alignment horizontal="right" vertical="center" wrapText="1"/>
    </xf>
    <xf numFmtId="43" fontId="5" fillId="0" borderId="4" xfId="1" applyFont="1" applyFill="1" applyBorder="1" applyAlignment="1">
      <alignment horizontal="right" vertical="top" wrapText="1"/>
    </xf>
    <xf numFmtId="43" fontId="3" fillId="0" borderId="4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3" fillId="0" borderId="5" xfId="0" applyFont="1" applyBorder="1"/>
    <xf numFmtId="0" fontId="3" fillId="0" borderId="3" xfId="0" applyFont="1" applyBorder="1"/>
    <xf numFmtId="0" fontId="4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0" fontId="3" fillId="0" borderId="0" xfId="0" applyFont="1"/>
    <xf numFmtId="0" fontId="5" fillId="3" borderId="0" xfId="0" applyFont="1" applyFill="1"/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11%202017/Estados%20Fros%20y%20Pptales%20NOV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</row>
        <row r="63">
          <cell r="C63" t="str">
            <v>Director General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 t="str">
            <v>Colegio de Educación Profesional Técnica del Estado de Guanajuato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E"/>
      <sheetName val="EAIC"/>
      <sheetName val="CTG"/>
      <sheetName val="EAEPEC"/>
      <sheetName val="CFG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F30" t="str">
            <v>Lic. Carlos Chávez Bojórquez</v>
          </cell>
        </row>
        <row r="31">
          <cell r="F31" t="str">
            <v>Encargado de Despacho de la Dirección de Administración según oficio OPD/GTO/1328/2019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J89"/>
  <sheetViews>
    <sheetView showGridLines="0" tabSelected="1" view="pageBreakPreview" zoomScaleNormal="85" zoomScaleSheetLayoutView="100" workbookViewId="0">
      <selection activeCell="A8" sqref="A8"/>
    </sheetView>
  </sheetViews>
  <sheetFormatPr baseColWidth="10" defaultRowHeight="12.75" x14ac:dyDescent="0.2"/>
  <cols>
    <col min="1" max="1" width="2.42578125" style="2" customWidth="1"/>
    <col min="2" max="2" width="4.5703125" style="33" customWidth="1"/>
    <col min="3" max="3" width="57.28515625" style="33" customWidth="1"/>
    <col min="4" max="4" width="14.85546875" style="33" customWidth="1"/>
    <col min="5" max="5" width="14.7109375" style="33" customWidth="1"/>
    <col min="6" max="6" width="15.140625" style="33" customWidth="1"/>
    <col min="7" max="7" width="14.85546875" style="33" customWidth="1"/>
    <col min="8" max="8" width="15" style="33" customWidth="1"/>
    <col min="9" max="9" width="16.28515625" style="33" customWidth="1"/>
    <col min="10" max="10" width="3.7109375" style="2" customWidth="1"/>
    <col min="11" max="16384" width="11.42578125" style="33"/>
  </cols>
  <sheetData>
    <row r="1" spans="2:9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ht="6.75" customHeight="1" x14ac:dyDescent="0.2"/>
    <row r="5" spans="2:9" s="2" customFormat="1" ht="18" customHeight="1" x14ac:dyDescent="0.2">
      <c r="C5" s="3" t="s">
        <v>3</v>
      </c>
      <c r="D5" s="4" t="str">
        <f>+[1]CTG!D5</f>
        <v>Colegio de Educación Profesional Técnica del Estado de Guanajuato</v>
      </c>
      <c r="E5" s="4"/>
      <c r="F5" s="4"/>
      <c r="G5" s="5"/>
      <c r="H5" s="5"/>
    </row>
    <row r="6" spans="2:9" s="2" customFormat="1" ht="6.75" customHeight="1" x14ac:dyDescent="0.2"/>
    <row r="7" spans="2:9" x14ac:dyDescent="0.2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2:9" ht="25.5" x14ac:dyDescent="0.2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2:9" ht="11.25" customHeight="1" x14ac:dyDescent="0.2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2:9" s="12" customFormat="1" x14ac:dyDescent="0.2">
      <c r="B10" s="9" t="s">
        <v>14</v>
      </c>
      <c r="C10" s="10"/>
      <c r="D10" s="11">
        <f>SUM(D11:D17)</f>
        <v>283622433.74000001</v>
      </c>
      <c r="E10" s="11">
        <f>SUM(E11:E17)</f>
        <v>19062130.420000002</v>
      </c>
      <c r="F10" s="11">
        <f>SUM(F11:F17)</f>
        <v>302684564.16000003</v>
      </c>
      <c r="G10" s="11">
        <f>SUM(G11:G17)</f>
        <v>200971561.03</v>
      </c>
      <c r="H10" s="11">
        <f>SUM(H11:H17)</f>
        <v>200984061.03</v>
      </c>
      <c r="I10" s="11">
        <f t="shared" ref="I10:I37" si="0">+F10-G10</f>
        <v>101713003.13000003</v>
      </c>
    </row>
    <row r="11" spans="2:9" ht="15" x14ac:dyDescent="0.25">
      <c r="B11" s="13"/>
      <c r="C11" s="14" t="s">
        <v>15</v>
      </c>
      <c r="D11" s="15">
        <v>120700651</v>
      </c>
      <c r="E11" s="16">
        <v>3567208.17</v>
      </c>
      <c r="F11" s="15">
        <f>+D11+E11</f>
        <v>124267859.17</v>
      </c>
      <c r="G11" s="15">
        <v>95760243.950000003</v>
      </c>
      <c r="H11" s="17">
        <v>95760243.950000003</v>
      </c>
      <c r="I11" s="15">
        <f t="shared" si="0"/>
        <v>28507615.219999999</v>
      </c>
    </row>
    <row r="12" spans="2:9" ht="15" x14ac:dyDescent="0.25">
      <c r="B12" s="13"/>
      <c r="C12" s="14" t="s">
        <v>16</v>
      </c>
      <c r="D12" s="15">
        <v>34640676.799999997</v>
      </c>
      <c r="E12" s="16">
        <v>10085081.33</v>
      </c>
      <c r="F12" s="15">
        <f t="shared" ref="F12:F73" si="1">+D12+E12</f>
        <v>44725758.129999995</v>
      </c>
      <c r="G12" s="15">
        <v>31484365.649999999</v>
      </c>
      <c r="H12" s="17">
        <v>31484365.649999999</v>
      </c>
      <c r="I12" s="15">
        <f t="shared" si="0"/>
        <v>13241392.479999997</v>
      </c>
    </row>
    <row r="13" spans="2:9" ht="15" x14ac:dyDescent="0.25">
      <c r="B13" s="13"/>
      <c r="C13" s="18" t="s">
        <v>17</v>
      </c>
      <c r="D13" s="15">
        <v>29530960.940000001</v>
      </c>
      <c r="E13" s="16">
        <v>1823725.58</v>
      </c>
      <c r="F13" s="15">
        <f t="shared" si="1"/>
        <v>31354686.520000003</v>
      </c>
      <c r="G13" s="15">
        <v>10110105.039999999</v>
      </c>
      <c r="H13" s="17">
        <v>10110105.039999999</v>
      </c>
      <c r="I13" s="15">
        <f t="shared" si="0"/>
        <v>21244581.480000004</v>
      </c>
    </row>
    <row r="14" spans="2:9" ht="15" x14ac:dyDescent="0.25">
      <c r="B14" s="13"/>
      <c r="C14" s="18" t="s">
        <v>18</v>
      </c>
      <c r="D14" s="15">
        <v>32851170</v>
      </c>
      <c r="E14" s="16">
        <v>2597100.7400000002</v>
      </c>
      <c r="F14" s="15">
        <f t="shared" si="1"/>
        <v>35448270.740000002</v>
      </c>
      <c r="G14" s="15">
        <v>25934721.859999999</v>
      </c>
      <c r="H14" s="17">
        <v>25947221.859999999</v>
      </c>
      <c r="I14" s="15">
        <f t="shared" si="0"/>
        <v>9513548.8800000027</v>
      </c>
    </row>
    <row r="15" spans="2:9" ht="15" x14ac:dyDescent="0.25">
      <c r="B15" s="13"/>
      <c r="C15" s="18" t="s">
        <v>19</v>
      </c>
      <c r="D15" s="15">
        <v>42310742</v>
      </c>
      <c r="E15" s="16">
        <v>-307756.90000000002</v>
      </c>
      <c r="F15" s="15">
        <f t="shared" si="1"/>
        <v>42002985.100000001</v>
      </c>
      <c r="G15" s="15">
        <v>20478349.399999999</v>
      </c>
      <c r="H15" s="17">
        <v>20478349.399999999</v>
      </c>
      <c r="I15" s="15">
        <f t="shared" si="0"/>
        <v>21524635.700000003</v>
      </c>
    </row>
    <row r="16" spans="2:9" ht="15" x14ac:dyDescent="0.25">
      <c r="B16" s="13"/>
      <c r="C16" s="18" t="s">
        <v>20</v>
      </c>
      <c r="D16" s="15">
        <v>0</v>
      </c>
      <c r="E16" s="16">
        <v>0</v>
      </c>
      <c r="F16" s="15">
        <f t="shared" si="1"/>
        <v>0</v>
      </c>
      <c r="G16" s="15">
        <v>0</v>
      </c>
      <c r="H16" s="17">
        <v>0</v>
      </c>
      <c r="I16" s="15">
        <f t="shared" si="0"/>
        <v>0</v>
      </c>
    </row>
    <row r="17" spans="2:9" ht="15" x14ac:dyDescent="0.25">
      <c r="B17" s="13"/>
      <c r="C17" s="18" t="s">
        <v>21</v>
      </c>
      <c r="D17" s="15">
        <v>23588233</v>
      </c>
      <c r="E17" s="16">
        <v>1296771.5</v>
      </c>
      <c r="F17" s="15">
        <f t="shared" si="1"/>
        <v>24885004.5</v>
      </c>
      <c r="G17" s="15">
        <v>17203775.129999999</v>
      </c>
      <c r="H17" s="17">
        <v>17203775.129999999</v>
      </c>
      <c r="I17" s="15">
        <f t="shared" si="0"/>
        <v>7681229.370000001</v>
      </c>
    </row>
    <row r="18" spans="2:9" s="12" customFormat="1" x14ac:dyDescent="0.2">
      <c r="B18" s="9" t="s">
        <v>22</v>
      </c>
      <c r="C18" s="10"/>
      <c r="D18" s="11">
        <f>SUM(D19:D27)</f>
        <v>19912325</v>
      </c>
      <c r="E18" s="19">
        <f>SUM(E19:E27)</f>
        <v>455519.85</v>
      </c>
      <c r="F18" s="20">
        <f t="shared" si="1"/>
        <v>20367844.850000001</v>
      </c>
      <c r="G18" s="11">
        <f>SUM(G19:G27)</f>
        <v>8993850.620000001</v>
      </c>
      <c r="H18" s="11">
        <f>SUM(H19:H27)</f>
        <v>8334879.0999999996</v>
      </c>
      <c r="I18" s="20">
        <f t="shared" si="0"/>
        <v>11373994.23</v>
      </c>
    </row>
    <row r="19" spans="2:9" ht="12.75" customHeight="1" x14ac:dyDescent="0.25">
      <c r="B19" s="13"/>
      <c r="C19" s="18" t="s">
        <v>23</v>
      </c>
      <c r="D19" s="16">
        <v>6188665</v>
      </c>
      <c r="E19" s="16">
        <v>-68524.39</v>
      </c>
      <c r="F19" s="16">
        <f t="shared" si="1"/>
        <v>6120140.6100000003</v>
      </c>
      <c r="G19" s="16">
        <v>2609215.0299999998</v>
      </c>
      <c r="H19" s="21">
        <v>2460734.94</v>
      </c>
      <c r="I19" s="16">
        <f t="shared" si="0"/>
        <v>3510925.5800000005</v>
      </c>
    </row>
    <row r="20" spans="2:9" ht="15" x14ac:dyDescent="0.25">
      <c r="B20" s="13"/>
      <c r="C20" s="18" t="s">
        <v>24</v>
      </c>
      <c r="D20" s="16">
        <v>3404038</v>
      </c>
      <c r="E20" s="16">
        <v>-46235.37</v>
      </c>
      <c r="F20" s="16">
        <f t="shared" si="1"/>
        <v>3357802.63</v>
      </c>
      <c r="G20" s="16">
        <v>1805101.89</v>
      </c>
      <c r="H20" s="21">
        <v>1728014.94</v>
      </c>
      <c r="I20" s="16">
        <f t="shared" si="0"/>
        <v>1552700.74</v>
      </c>
    </row>
    <row r="21" spans="2:9" ht="12.75" customHeight="1" x14ac:dyDescent="0.25">
      <c r="B21" s="13"/>
      <c r="C21" s="18" t="s">
        <v>25</v>
      </c>
      <c r="D21" s="16">
        <v>161000</v>
      </c>
      <c r="E21" s="16">
        <v>-1259.6300000000001</v>
      </c>
      <c r="F21" s="16">
        <f t="shared" si="1"/>
        <v>159740.37</v>
      </c>
      <c r="G21" s="16">
        <v>99059.81</v>
      </c>
      <c r="H21" s="21">
        <v>79059.81</v>
      </c>
      <c r="I21" s="16">
        <f t="shared" si="0"/>
        <v>60680.56</v>
      </c>
    </row>
    <row r="22" spans="2:9" ht="12.75" customHeight="1" x14ac:dyDescent="0.25">
      <c r="B22" s="13"/>
      <c r="C22" s="18" t="s">
        <v>26</v>
      </c>
      <c r="D22" s="16">
        <v>2828632</v>
      </c>
      <c r="E22" s="16">
        <v>134192.95000000001</v>
      </c>
      <c r="F22" s="16">
        <f t="shared" si="1"/>
        <v>2962824.95</v>
      </c>
      <c r="G22" s="16">
        <v>1790975.49</v>
      </c>
      <c r="H22" s="21">
        <v>1609738.45</v>
      </c>
      <c r="I22" s="16">
        <f t="shared" si="0"/>
        <v>1171849.4600000002</v>
      </c>
    </row>
    <row r="23" spans="2:9" ht="12.75" customHeight="1" x14ac:dyDescent="0.25">
      <c r="B23" s="13"/>
      <c r="C23" s="18" t="s">
        <v>27</v>
      </c>
      <c r="D23" s="16">
        <v>476500</v>
      </c>
      <c r="E23" s="16">
        <v>-21657.63</v>
      </c>
      <c r="F23" s="16">
        <f t="shared" si="1"/>
        <v>454842.37</v>
      </c>
      <c r="G23" s="16">
        <v>253064.94</v>
      </c>
      <c r="H23" s="21">
        <v>226692.58</v>
      </c>
      <c r="I23" s="16">
        <f t="shared" si="0"/>
        <v>201777.43</v>
      </c>
    </row>
    <row r="24" spans="2:9" ht="15" x14ac:dyDescent="0.25">
      <c r="B24" s="13"/>
      <c r="C24" s="18" t="s">
        <v>28</v>
      </c>
      <c r="D24" s="16">
        <v>2738350</v>
      </c>
      <c r="E24" s="16">
        <v>-21032</v>
      </c>
      <c r="F24" s="16">
        <f t="shared" si="1"/>
        <v>2717318</v>
      </c>
      <c r="G24" s="16">
        <v>1213011.1599999999</v>
      </c>
      <c r="H24" s="21">
        <v>1058595.1399999999</v>
      </c>
      <c r="I24" s="16">
        <f t="shared" si="0"/>
        <v>1504306.84</v>
      </c>
    </row>
    <row r="25" spans="2:9" ht="12.75" customHeight="1" x14ac:dyDescent="0.25">
      <c r="B25" s="13"/>
      <c r="C25" s="18" t="s">
        <v>29</v>
      </c>
      <c r="D25" s="16">
        <v>1626597</v>
      </c>
      <c r="E25" s="16">
        <v>20484.38</v>
      </c>
      <c r="F25" s="16">
        <f t="shared" si="1"/>
        <v>1647081.38</v>
      </c>
      <c r="G25" s="16">
        <v>172437.9</v>
      </c>
      <c r="H25" s="21">
        <v>172437.9</v>
      </c>
      <c r="I25" s="16">
        <f t="shared" si="0"/>
        <v>1474643.48</v>
      </c>
    </row>
    <row r="26" spans="2:9" ht="12.75" customHeight="1" x14ac:dyDescent="0.25">
      <c r="B26" s="13"/>
      <c r="C26" s="18" t="s">
        <v>30</v>
      </c>
      <c r="D26" s="16">
        <v>0</v>
      </c>
      <c r="E26" s="16">
        <v>0</v>
      </c>
      <c r="F26" s="16">
        <f t="shared" si="1"/>
        <v>0</v>
      </c>
      <c r="G26" s="16">
        <v>0</v>
      </c>
      <c r="H26" s="21">
        <v>0</v>
      </c>
      <c r="I26" s="16">
        <f t="shared" si="0"/>
        <v>0</v>
      </c>
    </row>
    <row r="27" spans="2:9" ht="15" x14ac:dyDescent="0.25">
      <c r="B27" s="13"/>
      <c r="C27" s="18" t="s">
        <v>31</v>
      </c>
      <c r="D27" s="16">
        <v>2488543</v>
      </c>
      <c r="E27" s="16">
        <v>459551.54</v>
      </c>
      <c r="F27" s="16">
        <f t="shared" si="1"/>
        <v>2948094.54</v>
      </c>
      <c r="G27" s="16">
        <v>1050984.3999999999</v>
      </c>
      <c r="H27" s="21">
        <v>999605.34</v>
      </c>
      <c r="I27" s="16">
        <f t="shared" si="0"/>
        <v>1897110.1400000001</v>
      </c>
    </row>
    <row r="28" spans="2:9" ht="15" x14ac:dyDescent="0.25">
      <c r="B28" s="22" t="s">
        <v>32</v>
      </c>
      <c r="C28" s="23"/>
      <c r="D28" s="19">
        <f>SUM(D29:D37)</f>
        <v>63837720</v>
      </c>
      <c r="E28" s="19">
        <f>SUM(E29:E37)</f>
        <v>10013060.029999999</v>
      </c>
      <c r="F28" s="19">
        <f t="shared" si="1"/>
        <v>73850780.030000001</v>
      </c>
      <c r="G28" s="20">
        <f t="shared" ref="G28:H28" si="2">+SUM(G29:G37)</f>
        <v>37630463.940000005</v>
      </c>
      <c r="H28" s="20">
        <f t="shared" si="2"/>
        <v>36540484.780000001</v>
      </c>
      <c r="I28" s="19">
        <f t="shared" si="0"/>
        <v>36220316.089999996</v>
      </c>
    </row>
    <row r="29" spans="2:9" ht="15" x14ac:dyDescent="0.25">
      <c r="B29" s="13"/>
      <c r="C29" s="18" t="s">
        <v>33</v>
      </c>
      <c r="D29" s="16">
        <v>7633665</v>
      </c>
      <c r="E29" s="16">
        <v>40729.919999999998</v>
      </c>
      <c r="F29" s="16">
        <f t="shared" si="1"/>
        <v>7674394.9199999999</v>
      </c>
      <c r="G29" s="16">
        <v>4792308.72</v>
      </c>
      <c r="H29" s="21">
        <v>4550379.92</v>
      </c>
      <c r="I29" s="16">
        <f t="shared" si="0"/>
        <v>2882086.2</v>
      </c>
    </row>
    <row r="30" spans="2:9" ht="15" x14ac:dyDescent="0.25">
      <c r="B30" s="13"/>
      <c r="C30" s="18" t="s">
        <v>34</v>
      </c>
      <c r="D30" s="16">
        <v>1415727</v>
      </c>
      <c r="E30" s="16">
        <v>-182341.18</v>
      </c>
      <c r="F30" s="16">
        <f t="shared" si="1"/>
        <v>1233385.82</v>
      </c>
      <c r="G30" s="16">
        <v>521591.75</v>
      </c>
      <c r="H30" s="21">
        <v>521591.75</v>
      </c>
      <c r="I30" s="16">
        <f t="shared" si="0"/>
        <v>711794.07000000007</v>
      </c>
    </row>
    <row r="31" spans="2:9" ht="15" x14ac:dyDescent="0.25">
      <c r="B31" s="13"/>
      <c r="C31" s="18" t="s">
        <v>35</v>
      </c>
      <c r="D31" s="16">
        <v>17309848</v>
      </c>
      <c r="E31" s="16">
        <v>3014125.3</v>
      </c>
      <c r="F31" s="16">
        <f t="shared" si="1"/>
        <v>20323973.300000001</v>
      </c>
      <c r="G31" s="16">
        <v>8831879.0600000005</v>
      </c>
      <c r="H31" s="21">
        <v>8501423.4900000002</v>
      </c>
      <c r="I31" s="16">
        <f t="shared" si="0"/>
        <v>11492094.24</v>
      </c>
    </row>
    <row r="32" spans="2:9" ht="15" x14ac:dyDescent="0.25">
      <c r="B32" s="13"/>
      <c r="C32" s="18" t="s">
        <v>36</v>
      </c>
      <c r="D32" s="16">
        <v>2622943</v>
      </c>
      <c r="E32" s="16">
        <v>526100.68000000005</v>
      </c>
      <c r="F32" s="16">
        <f t="shared" si="1"/>
        <v>3149043.68</v>
      </c>
      <c r="G32" s="16">
        <v>2536409.8199999998</v>
      </c>
      <c r="H32" s="21">
        <v>2534409.8199999998</v>
      </c>
      <c r="I32" s="16">
        <f t="shared" si="0"/>
        <v>612633.86000000034</v>
      </c>
    </row>
    <row r="33" spans="2:9" ht="15" x14ac:dyDescent="0.25">
      <c r="B33" s="13"/>
      <c r="C33" s="18" t="s">
        <v>37</v>
      </c>
      <c r="D33" s="16">
        <v>17975264</v>
      </c>
      <c r="E33" s="16">
        <v>4870211.21</v>
      </c>
      <c r="F33" s="16">
        <f t="shared" si="1"/>
        <v>22845475.210000001</v>
      </c>
      <c r="G33" s="16">
        <v>11849418.880000001</v>
      </c>
      <c r="H33" s="21">
        <v>11520421.640000001</v>
      </c>
      <c r="I33" s="16">
        <f t="shared" si="0"/>
        <v>10996056.33</v>
      </c>
    </row>
    <row r="34" spans="2:9" ht="15" x14ac:dyDescent="0.25">
      <c r="B34" s="13"/>
      <c r="C34" s="18" t="s">
        <v>38</v>
      </c>
      <c r="D34" s="16">
        <v>2165927</v>
      </c>
      <c r="E34" s="16">
        <v>261228.08</v>
      </c>
      <c r="F34" s="16">
        <f t="shared" si="1"/>
        <v>2427155.08</v>
      </c>
      <c r="G34" s="16">
        <v>256515.8</v>
      </c>
      <c r="H34" s="21">
        <v>229849.14</v>
      </c>
      <c r="I34" s="16">
        <f t="shared" si="0"/>
        <v>2170639.2800000003</v>
      </c>
    </row>
    <row r="35" spans="2:9" ht="15" x14ac:dyDescent="0.25">
      <c r="B35" s="13"/>
      <c r="C35" s="18" t="s">
        <v>39</v>
      </c>
      <c r="D35" s="16">
        <v>5014182</v>
      </c>
      <c r="E35" s="16">
        <v>-249709.08</v>
      </c>
      <c r="F35" s="16">
        <f t="shared" si="1"/>
        <v>4764472.92</v>
      </c>
      <c r="G35" s="16">
        <v>2150301.77</v>
      </c>
      <c r="H35" s="21">
        <v>2094583.79</v>
      </c>
      <c r="I35" s="16">
        <f t="shared" si="0"/>
        <v>2614171.15</v>
      </c>
    </row>
    <row r="36" spans="2:9" ht="15" x14ac:dyDescent="0.25">
      <c r="B36" s="13"/>
      <c r="C36" s="18" t="s">
        <v>40</v>
      </c>
      <c r="D36" s="16">
        <v>4407862</v>
      </c>
      <c r="E36" s="16">
        <v>2212961.6</v>
      </c>
      <c r="F36" s="16">
        <f t="shared" si="1"/>
        <v>6620823.5999999996</v>
      </c>
      <c r="G36" s="16">
        <v>3108516.31</v>
      </c>
      <c r="H36" s="21">
        <v>3004303.4</v>
      </c>
      <c r="I36" s="16">
        <f t="shared" si="0"/>
        <v>3512307.2899999996</v>
      </c>
    </row>
    <row r="37" spans="2:9" ht="15" x14ac:dyDescent="0.25">
      <c r="B37" s="13"/>
      <c r="C37" s="18" t="s">
        <v>41</v>
      </c>
      <c r="D37" s="16">
        <v>5292302</v>
      </c>
      <c r="E37" s="16">
        <v>-480246.5</v>
      </c>
      <c r="F37" s="16">
        <f t="shared" si="1"/>
        <v>4812055.5</v>
      </c>
      <c r="G37" s="16">
        <v>3583521.83</v>
      </c>
      <c r="H37" s="21">
        <v>3583521.83</v>
      </c>
      <c r="I37" s="16">
        <f t="shared" si="0"/>
        <v>1228533.67</v>
      </c>
    </row>
    <row r="38" spans="2:9" ht="15" x14ac:dyDescent="0.25">
      <c r="B38" s="22" t="s">
        <v>42</v>
      </c>
      <c r="C38" s="23"/>
      <c r="D38" s="19">
        <f>+SUM(D39:D47)</f>
        <v>0</v>
      </c>
      <c r="E38" s="19">
        <f t="shared" ref="E38:I38" si="3">+SUM(E39:E47)</f>
        <v>703000</v>
      </c>
      <c r="F38" s="19">
        <f t="shared" si="3"/>
        <v>703000</v>
      </c>
      <c r="G38" s="19">
        <f t="shared" si="3"/>
        <v>108000</v>
      </c>
      <c r="H38" s="19">
        <f t="shared" si="3"/>
        <v>108000</v>
      </c>
      <c r="I38" s="19">
        <f t="shared" si="3"/>
        <v>595000</v>
      </c>
    </row>
    <row r="39" spans="2:9" ht="25.5" x14ac:dyDescent="0.25">
      <c r="B39" s="13"/>
      <c r="C39" s="18" t="s">
        <v>43</v>
      </c>
      <c r="D39" s="16">
        <v>0</v>
      </c>
      <c r="E39" s="16">
        <v>0</v>
      </c>
      <c r="F39" s="16">
        <f t="shared" si="1"/>
        <v>0</v>
      </c>
      <c r="G39" s="16">
        <v>0</v>
      </c>
      <c r="H39" s="16">
        <v>0</v>
      </c>
      <c r="I39" s="16">
        <f t="shared" ref="I39:I47" si="4">+F39-G39</f>
        <v>0</v>
      </c>
    </row>
    <row r="40" spans="2:9" ht="15" x14ac:dyDescent="0.25">
      <c r="B40" s="13"/>
      <c r="C40" s="18" t="s">
        <v>44</v>
      </c>
      <c r="D40" s="16">
        <v>0</v>
      </c>
      <c r="E40" s="16">
        <v>0</v>
      </c>
      <c r="F40" s="16">
        <f t="shared" si="1"/>
        <v>0</v>
      </c>
      <c r="G40" s="16">
        <v>0</v>
      </c>
      <c r="H40" s="16">
        <v>0</v>
      </c>
      <c r="I40" s="16">
        <f t="shared" si="4"/>
        <v>0</v>
      </c>
    </row>
    <row r="41" spans="2:9" ht="15" x14ac:dyDescent="0.25">
      <c r="B41" s="13"/>
      <c r="C41" s="18" t="s">
        <v>45</v>
      </c>
      <c r="D41" s="16">
        <v>0</v>
      </c>
      <c r="E41" s="16">
        <v>0</v>
      </c>
      <c r="F41" s="16">
        <f t="shared" si="1"/>
        <v>0</v>
      </c>
      <c r="G41" s="16">
        <v>0</v>
      </c>
      <c r="H41" s="16">
        <v>0</v>
      </c>
      <c r="I41" s="16">
        <f t="shared" si="4"/>
        <v>0</v>
      </c>
    </row>
    <row r="42" spans="2:9" ht="15" x14ac:dyDescent="0.25">
      <c r="B42" s="13"/>
      <c r="C42" s="18" t="s">
        <v>46</v>
      </c>
      <c r="D42" s="16">
        <v>0</v>
      </c>
      <c r="E42" s="16">
        <v>703000</v>
      </c>
      <c r="F42" s="16">
        <f t="shared" si="1"/>
        <v>703000</v>
      </c>
      <c r="G42" s="16">
        <v>108000</v>
      </c>
      <c r="H42" s="16">
        <v>108000</v>
      </c>
      <c r="I42" s="16">
        <f t="shared" si="4"/>
        <v>595000</v>
      </c>
    </row>
    <row r="43" spans="2:9" ht="15" x14ac:dyDescent="0.25">
      <c r="B43" s="13"/>
      <c r="C43" s="18" t="s">
        <v>47</v>
      </c>
      <c r="D43" s="16">
        <v>0</v>
      </c>
      <c r="E43" s="16">
        <v>0</v>
      </c>
      <c r="F43" s="16">
        <f t="shared" si="1"/>
        <v>0</v>
      </c>
      <c r="G43" s="16">
        <v>0</v>
      </c>
      <c r="H43" s="16">
        <v>0</v>
      </c>
      <c r="I43" s="16">
        <f t="shared" si="4"/>
        <v>0</v>
      </c>
    </row>
    <row r="44" spans="2:9" ht="25.5" x14ac:dyDescent="0.25">
      <c r="B44" s="13"/>
      <c r="C44" s="18" t="s">
        <v>48</v>
      </c>
      <c r="D44" s="16">
        <v>0</v>
      </c>
      <c r="E44" s="16">
        <v>0</v>
      </c>
      <c r="F44" s="16">
        <f t="shared" si="1"/>
        <v>0</v>
      </c>
      <c r="G44" s="16">
        <v>0</v>
      </c>
      <c r="H44" s="16">
        <v>0</v>
      </c>
      <c r="I44" s="16">
        <f t="shared" si="4"/>
        <v>0</v>
      </c>
    </row>
    <row r="45" spans="2:9" ht="15" x14ac:dyDescent="0.25">
      <c r="B45" s="13"/>
      <c r="C45" s="18" t="s">
        <v>49</v>
      </c>
      <c r="D45" s="16">
        <v>0</v>
      </c>
      <c r="E45" s="16">
        <v>0</v>
      </c>
      <c r="F45" s="16">
        <f t="shared" si="1"/>
        <v>0</v>
      </c>
      <c r="G45" s="16">
        <v>0</v>
      </c>
      <c r="H45" s="16">
        <v>0</v>
      </c>
      <c r="I45" s="16">
        <f t="shared" si="4"/>
        <v>0</v>
      </c>
    </row>
    <row r="46" spans="2:9" ht="15" x14ac:dyDescent="0.25">
      <c r="B46" s="13"/>
      <c r="C46" s="18" t="s">
        <v>50</v>
      </c>
      <c r="D46" s="16">
        <v>0</v>
      </c>
      <c r="E46" s="16">
        <v>0</v>
      </c>
      <c r="F46" s="16">
        <f t="shared" si="1"/>
        <v>0</v>
      </c>
      <c r="G46" s="16">
        <v>0</v>
      </c>
      <c r="H46" s="16">
        <v>0</v>
      </c>
      <c r="I46" s="16">
        <f t="shared" si="4"/>
        <v>0</v>
      </c>
    </row>
    <row r="47" spans="2:9" ht="15" x14ac:dyDescent="0.25">
      <c r="B47" s="13"/>
      <c r="C47" s="18" t="s">
        <v>51</v>
      </c>
      <c r="D47" s="16">
        <v>0</v>
      </c>
      <c r="E47" s="16">
        <v>0</v>
      </c>
      <c r="F47" s="16">
        <f t="shared" si="1"/>
        <v>0</v>
      </c>
      <c r="G47" s="16">
        <v>0</v>
      </c>
      <c r="H47" s="16">
        <v>0</v>
      </c>
      <c r="I47" s="16">
        <f t="shared" si="4"/>
        <v>0</v>
      </c>
    </row>
    <row r="48" spans="2:9" ht="15" x14ac:dyDescent="0.25">
      <c r="B48" s="22" t="s">
        <v>52</v>
      </c>
      <c r="C48" s="23"/>
      <c r="D48" s="19">
        <f>+SUM(D49:D57)</f>
        <v>15335764.26</v>
      </c>
      <c r="E48" s="19">
        <f t="shared" ref="E48:I48" si="5">+SUM(E49:E57)</f>
        <v>33224491.050000001</v>
      </c>
      <c r="F48" s="19">
        <f t="shared" si="5"/>
        <v>48560255.310000002</v>
      </c>
      <c r="G48" s="19">
        <f t="shared" si="5"/>
        <v>28056531.84</v>
      </c>
      <c r="H48" s="19">
        <f t="shared" si="5"/>
        <v>28011407.18</v>
      </c>
      <c r="I48" s="19">
        <f t="shared" si="5"/>
        <v>20503723.470000003</v>
      </c>
    </row>
    <row r="49" spans="2:9" ht="15" x14ac:dyDescent="0.25">
      <c r="B49" s="13"/>
      <c r="C49" s="18" t="s">
        <v>53</v>
      </c>
      <c r="D49" s="16">
        <v>4554222</v>
      </c>
      <c r="E49" s="16">
        <v>12290509.630000001</v>
      </c>
      <c r="F49" s="16">
        <f t="shared" si="1"/>
        <v>16844731.630000003</v>
      </c>
      <c r="G49" s="16">
        <v>12352485.390000001</v>
      </c>
      <c r="H49" s="16">
        <v>12307360.73</v>
      </c>
      <c r="I49" s="16">
        <f t="shared" ref="I49:I62" si="6">+F49-G49</f>
        <v>4492246.2400000021</v>
      </c>
    </row>
    <row r="50" spans="2:9" ht="15" x14ac:dyDescent="0.25">
      <c r="B50" s="13"/>
      <c r="C50" s="24" t="s">
        <v>54</v>
      </c>
      <c r="D50" s="16">
        <v>564610</v>
      </c>
      <c r="E50" s="16">
        <v>700198.2</v>
      </c>
      <c r="F50" s="16">
        <f t="shared" si="1"/>
        <v>1264808.2</v>
      </c>
      <c r="G50" s="16">
        <v>231724.81</v>
      </c>
      <c r="H50" s="16">
        <v>231724.81</v>
      </c>
      <c r="I50" s="16">
        <f t="shared" si="6"/>
        <v>1033083.3899999999</v>
      </c>
    </row>
    <row r="51" spans="2:9" ht="15" x14ac:dyDescent="0.25">
      <c r="B51" s="13"/>
      <c r="C51" s="24" t="s">
        <v>55</v>
      </c>
      <c r="D51" s="16">
        <v>636111</v>
      </c>
      <c r="E51" s="16">
        <v>2956253.27</v>
      </c>
      <c r="F51" s="16">
        <f t="shared" si="1"/>
        <v>3592364.27</v>
      </c>
      <c r="G51" s="16">
        <v>3008957.28</v>
      </c>
      <c r="H51" s="16">
        <v>3008957.28</v>
      </c>
      <c r="I51" s="16">
        <f t="shared" si="6"/>
        <v>583406.99000000022</v>
      </c>
    </row>
    <row r="52" spans="2:9" ht="15" x14ac:dyDescent="0.25">
      <c r="B52" s="13"/>
      <c r="C52" s="24" t="s">
        <v>56</v>
      </c>
      <c r="D52" s="16">
        <v>0</v>
      </c>
      <c r="E52" s="16">
        <v>4566594</v>
      </c>
      <c r="F52" s="16">
        <f t="shared" si="1"/>
        <v>4566594</v>
      </c>
      <c r="G52" s="16">
        <v>0</v>
      </c>
      <c r="H52" s="16">
        <v>0</v>
      </c>
      <c r="I52" s="16">
        <f t="shared" si="6"/>
        <v>4566594</v>
      </c>
    </row>
    <row r="53" spans="2:9" ht="15" x14ac:dyDescent="0.25">
      <c r="B53" s="13"/>
      <c r="C53" s="24" t="s">
        <v>57</v>
      </c>
      <c r="D53" s="16">
        <v>0</v>
      </c>
      <c r="E53" s="16">
        <v>0</v>
      </c>
      <c r="F53" s="16">
        <f t="shared" si="1"/>
        <v>0</v>
      </c>
      <c r="G53" s="16">
        <v>0</v>
      </c>
      <c r="H53" s="16">
        <v>0</v>
      </c>
      <c r="I53" s="16">
        <f t="shared" si="6"/>
        <v>0</v>
      </c>
    </row>
    <row r="54" spans="2:9" ht="15" x14ac:dyDescent="0.25">
      <c r="B54" s="13"/>
      <c r="C54" s="24" t="s">
        <v>58</v>
      </c>
      <c r="D54" s="16">
        <v>9580821.2599999998</v>
      </c>
      <c r="E54" s="16">
        <v>12710935.949999999</v>
      </c>
      <c r="F54" s="16">
        <f t="shared" si="1"/>
        <v>22291757.210000001</v>
      </c>
      <c r="G54" s="16">
        <v>12463364.359999999</v>
      </c>
      <c r="H54" s="16">
        <v>12463364.359999999</v>
      </c>
      <c r="I54" s="16">
        <f t="shared" si="6"/>
        <v>9828392.8500000015</v>
      </c>
    </row>
    <row r="55" spans="2:9" ht="15" x14ac:dyDescent="0.25">
      <c r="B55" s="13"/>
      <c r="C55" s="24" t="s">
        <v>59</v>
      </c>
      <c r="D55" s="16">
        <v>0</v>
      </c>
      <c r="E55" s="16">
        <v>0</v>
      </c>
      <c r="F55" s="16">
        <f t="shared" si="1"/>
        <v>0</v>
      </c>
      <c r="G55" s="16">
        <v>0</v>
      </c>
      <c r="H55" s="16">
        <v>0</v>
      </c>
      <c r="I55" s="16">
        <f t="shared" si="6"/>
        <v>0</v>
      </c>
    </row>
    <row r="56" spans="2:9" ht="15" x14ac:dyDescent="0.25">
      <c r="B56" s="13"/>
      <c r="C56" s="24" t="s">
        <v>60</v>
      </c>
      <c r="D56" s="16">
        <v>0</v>
      </c>
      <c r="E56" s="16">
        <v>0</v>
      </c>
      <c r="F56" s="16">
        <f t="shared" si="1"/>
        <v>0</v>
      </c>
      <c r="G56" s="16">
        <v>0</v>
      </c>
      <c r="H56" s="16">
        <v>0</v>
      </c>
      <c r="I56" s="16">
        <f t="shared" si="6"/>
        <v>0</v>
      </c>
    </row>
    <row r="57" spans="2:9" ht="15" x14ac:dyDescent="0.25">
      <c r="B57" s="13"/>
      <c r="C57" s="24" t="s">
        <v>61</v>
      </c>
      <c r="D57" s="16">
        <v>0</v>
      </c>
      <c r="E57" s="16">
        <v>0</v>
      </c>
      <c r="F57" s="16">
        <f t="shared" si="1"/>
        <v>0</v>
      </c>
      <c r="G57" s="16">
        <v>0</v>
      </c>
      <c r="H57" s="16">
        <v>0</v>
      </c>
      <c r="I57" s="16">
        <f t="shared" si="6"/>
        <v>0</v>
      </c>
    </row>
    <row r="58" spans="2:9" ht="15" x14ac:dyDescent="0.25">
      <c r="B58" s="22" t="s">
        <v>62</v>
      </c>
      <c r="C58" s="25"/>
      <c r="D58" s="16">
        <f>+SUM(D59:D61)</f>
        <v>0</v>
      </c>
      <c r="E58" s="16">
        <f t="shared" ref="E58:H58" si="7">+SUM(E59:E61)</f>
        <v>1872387.76</v>
      </c>
      <c r="F58" s="16">
        <f t="shared" si="1"/>
        <v>1872387.76</v>
      </c>
      <c r="G58" s="16">
        <f t="shared" si="7"/>
        <v>0</v>
      </c>
      <c r="H58" s="16">
        <f t="shared" si="7"/>
        <v>0</v>
      </c>
      <c r="I58" s="16">
        <f t="shared" si="6"/>
        <v>1872387.76</v>
      </c>
    </row>
    <row r="59" spans="2:9" ht="15" x14ac:dyDescent="0.25">
      <c r="B59" s="26"/>
      <c r="C59" s="24" t="s">
        <v>63</v>
      </c>
      <c r="D59" s="16">
        <v>0</v>
      </c>
      <c r="E59" s="16">
        <v>0</v>
      </c>
      <c r="F59" s="16">
        <f t="shared" si="1"/>
        <v>0</v>
      </c>
      <c r="G59" s="19">
        <v>0</v>
      </c>
      <c r="H59" s="19">
        <v>0</v>
      </c>
      <c r="I59" s="16">
        <f t="shared" si="6"/>
        <v>0</v>
      </c>
    </row>
    <row r="60" spans="2:9" ht="15" x14ac:dyDescent="0.25">
      <c r="B60" s="26"/>
      <c r="C60" s="24" t="s">
        <v>64</v>
      </c>
      <c r="D60" s="16">
        <v>0</v>
      </c>
      <c r="E60" s="16">
        <v>1872387.76</v>
      </c>
      <c r="F60" s="16">
        <f t="shared" si="1"/>
        <v>1872387.76</v>
      </c>
      <c r="G60" s="19">
        <v>0</v>
      </c>
      <c r="H60" s="19">
        <v>0</v>
      </c>
      <c r="I60" s="16">
        <f t="shared" si="6"/>
        <v>1872387.76</v>
      </c>
    </row>
    <row r="61" spans="2:9" ht="15" x14ac:dyDescent="0.25">
      <c r="B61" s="26"/>
      <c r="C61" s="24" t="s">
        <v>65</v>
      </c>
      <c r="D61" s="16">
        <v>0</v>
      </c>
      <c r="E61" s="16">
        <v>0</v>
      </c>
      <c r="F61" s="16">
        <f t="shared" si="1"/>
        <v>0</v>
      </c>
      <c r="G61" s="19">
        <v>0</v>
      </c>
      <c r="H61" s="19">
        <v>0</v>
      </c>
      <c r="I61" s="16">
        <f t="shared" si="6"/>
        <v>0</v>
      </c>
    </row>
    <row r="62" spans="2:9" ht="15" x14ac:dyDescent="0.25">
      <c r="B62" s="27" t="s">
        <v>66</v>
      </c>
      <c r="C62" s="24"/>
      <c r="D62" s="16">
        <f>+SUM(D63:D69)</f>
        <v>4859081</v>
      </c>
      <c r="E62" s="16">
        <f t="shared" ref="E62:H62" si="8">+SUM(E63:E69)</f>
        <v>-3668236.82</v>
      </c>
      <c r="F62" s="16">
        <f t="shared" si="1"/>
        <v>1190844.1800000002</v>
      </c>
      <c r="G62" s="19">
        <f t="shared" si="8"/>
        <v>0</v>
      </c>
      <c r="H62" s="19">
        <f t="shared" si="8"/>
        <v>0</v>
      </c>
      <c r="I62" s="16">
        <f t="shared" si="6"/>
        <v>1190844.1800000002</v>
      </c>
    </row>
    <row r="63" spans="2:9" ht="15" x14ac:dyDescent="0.25">
      <c r="B63" s="13"/>
      <c r="C63" s="28" t="s">
        <v>67</v>
      </c>
      <c r="D63" s="16">
        <v>0</v>
      </c>
      <c r="E63" s="16">
        <v>0</v>
      </c>
      <c r="F63" s="16">
        <f t="shared" si="1"/>
        <v>0</v>
      </c>
      <c r="G63" s="16">
        <v>0</v>
      </c>
      <c r="H63" s="16">
        <v>0</v>
      </c>
      <c r="I63" s="16">
        <f>+F63-G63</f>
        <v>0</v>
      </c>
    </row>
    <row r="64" spans="2:9" ht="15" x14ac:dyDescent="0.25">
      <c r="B64" s="13"/>
      <c r="C64" s="24" t="s">
        <v>68</v>
      </c>
      <c r="D64" s="16">
        <v>0</v>
      </c>
      <c r="E64" s="16">
        <v>0</v>
      </c>
      <c r="F64" s="16">
        <f t="shared" si="1"/>
        <v>0</v>
      </c>
      <c r="G64" s="16">
        <v>0</v>
      </c>
      <c r="H64" s="16">
        <v>0</v>
      </c>
      <c r="I64" s="16">
        <f t="shared" ref="I64:I70" si="9">+F64-G64</f>
        <v>0</v>
      </c>
    </row>
    <row r="65" spans="2:9" ht="15" x14ac:dyDescent="0.25">
      <c r="B65" s="13"/>
      <c r="C65" s="24" t="s">
        <v>69</v>
      </c>
      <c r="D65" s="16">
        <v>0</v>
      </c>
      <c r="E65" s="16">
        <v>0</v>
      </c>
      <c r="F65" s="16">
        <f t="shared" si="1"/>
        <v>0</v>
      </c>
      <c r="G65" s="16">
        <v>0</v>
      </c>
      <c r="H65" s="16">
        <v>0</v>
      </c>
      <c r="I65" s="16">
        <f t="shared" si="9"/>
        <v>0</v>
      </c>
    </row>
    <row r="66" spans="2:9" ht="15" x14ac:dyDescent="0.25">
      <c r="B66" s="13"/>
      <c r="C66" s="24" t="s">
        <v>70</v>
      </c>
      <c r="D66" s="16">
        <v>0</v>
      </c>
      <c r="E66" s="16">
        <v>0</v>
      </c>
      <c r="F66" s="16">
        <f t="shared" si="1"/>
        <v>0</v>
      </c>
      <c r="G66" s="16">
        <v>0</v>
      </c>
      <c r="H66" s="16">
        <v>0</v>
      </c>
      <c r="I66" s="16">
        <f t="shared" si="9"/>
        <v>0</v>
      </c>
    </row>
    <row r="67" spans="2:9" ht="15" x14ac:dyDescent="0.25">
      <c r="B67" s="13"/>
      <c r="C67" s="28" t="s">
        <v>71</v>
      </c>
      <c r="D67" s="16">
        <v>0</v>
      </c>
      <c r="E67" s="16">
        <v>0</v>
      </c>
      <c r="F67" s="16">
        <f t="shared" si="1"/>
        <v>0</v>
      </c>
      <c r="G67" s="16">
        <v>0</v>
      </c>
      <c r="H67" s="16">
        <v>0</v>
      </c>
      <c r="I67" s="16">
        <f t="shared" si="9"/>
        <v>0</v>
      </c>
    </row>
    <row r="68" spans="2:9" ht="15" x14ac:dyDescent="0.25">
      <c r="B68" s="13"/>
      <c r="C68" s="24" t="s">
        <v>72</v>
      </c>
      <c r="D68" s="16">
        <v>0</v>
      </c>
      <c r="E68" s="16">
        <v>0</v>
      </c>
      <c r="F68" s="16">
        <f t="shared" si="1"/>
        <v>0</v>
      </c>
      <c r="G68" s="16">
        <v>0</v>
      </c>
      <c r="H68" s="16">
        <v>0</v>
      </c>
      <c r="I68" s="16">
        <f t="shared" si="9"/>
        <v>0</v>
      </c>
    </row>
    <row r="69" spans="2:9" ht="15" x14ac:dyDescent="0.25">
      <c r="B69" s="13"/>
      <c r="C69" s="28" t="s">
        <v>73</v>
      </c>
      <c r="D69" s="16">
        <v>4859081</v>
      </c>
      <c r="E69" s="16">
        <v>-3668236.82</v>
      </c>
      <c r="F69" s="16">
        <f t="shared" si="1"/>
        <v>1190844.1800000002</v>
      </c>
      <c r="G69" s="16">
        <v>0</v>
      </c>
      <c r="H69" s="16">
        <v>0</v>
      </c>
      <c r="I69" s="16">
        <f t="shared" si="9"/>
        <v>1190844.1800000002</v>
      </c>
    </row>
    <row r="70" spans="2:9" ht="15" x14ac:dyDescent="0.25">
      <c r="B70" s="27" t="s">
        <v>74</v>
      </c>
      <c r="C70" s="29"/>
      <c r="D70" s="19">
        <f>+SUM(D71:D73)</f>
        <v>0</v>
      </c>
      <c r="E70" s="19">
        <f t="shared" ref="E70" si="10">+SUM(E71:E73)</f>
        <v>0</v>
      </c>
      <c r="F70" s="16">
        <f t="shared" si="1"/>
        <v>0</v>
      </c>
      <c r="G70" s="16">
        <v>0</v>
      </c>
      <c r="H70" s="16">
        <v>0</v>
      </c>
      <c r="I70" s="16">
        <f t="shared" si="9"/>
        <v>0</v>
      </c>
    </row>
    <row r="71" spans="2:9" ht="15" x14ac:dyDescent="0.25">
      <c r="B71" s="13"/>
      <c r="C71" s="29" t="s">
        <v>75</v>
      </c>
      <c r="D71" s="16">
        <v>0</v>
      </c>
      <c r="E71" s="16">
        <v>0</v>
      </c>
      <c r="F71" s="16">
        <f t="shared" ref="F71" si="11">+E71</f>
        <v>0</v>
      </c>
      <c r="G71" s="16">
        <v>0</v>
      </c>
      <c r="H71" s="16">
        <v>0</v>
      </c>
      <c r="I71" s="16">
        <f>+F71-G71</f>
        <v>0</v>
      </c>
    </row>
    <row r="72" spans="2:9" ht="15" x14ac:dyDescent="0.25">
      <c r="B72" s="30"/>
      <c r="C72" s="24" t="s">
        <v>76</v>
      </c>
      <c r="D72" s="16">
        <v>0</v>
      </c>
      <c r="E72" s="16">
        <v>0</v>
      </c>
      <c r="F72" s="19">
        <f t="shared" si="1"/>
        <v>0</v>
      </c>
      <c r="G72" s="16">
        <v>0</v>
      </c>
      <c r="H72" s="16">
        <v>0</v>
      </c>
      <c r="I72" s="19">
        <f>+F72-G72</f>
        <v>0</v>
      </c>
    </row>
    <row r="73" spans="2:9" ht="15" x14ac:dyDescent="0.25">
      <c r="B73" s="27"/>
      <c r="C73" s="24" t="s">
        <v>77</v>
      </c>
      <c r="D73" s="16">
        <v>0</v>
      </c>
      <c r="E73" s="16">
        <v>0</v>
      </c>
      <c r="F73" s="19">
        <f t="shared" si="1"/>
        <v>0</v>
      </c>
      <c r="G73" s="16">
        <v>0</v>
      </c>
      <c r="H73" s="16">
        <v>0</v>
      </c>
      <c r="I73" s="19">
        <f>+F73-G73</f>
        <v>0</v>
      </c>
    </row>
    <row r="74" spans="2:9" ht="15" x14ac:dyDescent="0.25">
      <c r="B74" s="27" t="s">
        <v>78</v>
      </c>
      <c r="C74" s="24"/>
      <c r="D74" s="16">
        <f>+SUM(D75:D81)</f>
        <v>0</v>
      </c>
      <c r="E74" s="16">
        <f t="shared" ref="E74:I74" si="12">+SUM(E75:E81)</f>
        <v>0</v>
      </c>
      <c r="F74" s="16">
        <f t="shared" si="12"/>
        <v>0</v>
      </c>
      <c r="G74" s="16">
        <f t="shared" si="12"/>
        <v>0</v>
      </c>
      <c r="H74" s="16">
        <f t="shared" si="12"/>
        <v>0</v>
      </c>
      <c r="I74" s="16">
        <f t="shared" si="12"/>
        <v>0</v>
      </c>
    </row>
    <row r="75" spans="2:9" ht="15" x14ac:dyDescent="0.25">
      <c r="B75" s="27"/>
      <c r="C75" s="24" t="s">
        <v>79</v>
      </c>
      <c r="D75" s="19">
        <v>0</v>
      </c>
      <c r="E75" s="19">
        <v>0</v>
      </c>
      <c r="F75" s="16">
        <f>+D75+E75</f>
        <v>0</v>
      </c>
      <c r="G75" s="16">
        <v>0</v>
      </c>
      <c r="H75" s="16"/>
      <c r="I75" s="19">
        <f t="shared" ref="I75:I81" si="13">+F75-G75</f>
        <v>0</v>
      </c>
    </row>
    <row r="76" spans="2:9" ht="15" x14ac:dyDescent="0.25">
      <c r="B76" s="27"/>
      <c r="C76" s="24" t="s">
        <v>80</v>
      </c>
      <c r="D76" s="19">
        <v>0</v>
      </c>
      <c r="E76" s="19">
        <v>0</v>
      </c>
      <c r="F76" s="16">
        <f t="shared" ref="F76:F81" si="14">+D76+E76</f>
        <v>0</v>
      </c>
      <c r="G76" s="16">
        <v>0</v>
      </c>
      <c r="H76" s="16"/>
      <c r="I76" s="19">
        <f t="shared" si="13"/>
        <v>0</v>
      </c>
    </row>
    <row r="77" spans="2:9" ht="15" x14ac:dyDescent="0.25">
      <c r="B77" s="27"/>
      <c r="C77" s="24" t="s">
        <v>81</v>
      </c>
      <c r="D77" s="19">
        <v>0</v>
      </c>
      <c r="E77" s="19">
        <v>0</v>
      </c>
      <c r="F77" s="16">
        <f t="shared" si="14"/>
        <v>0</v>
      </c>
      <c r="G77" s="16">
        <v>0</v>
      </c>
      <c r="H77" s="16"/>
      <c r="I77" s="19">
        <f t="shared" si="13"/>
        <v>0</v>
      </c>
    </row>
    <row r="78" spans="2:9" ht="15" x14ac:dyDescent="0.25">
      <c r="B78" s="27"/>
      <c r="C78" s="24" t="s">
        <v>82</v>
      </c>
      <c r="D78" s="19">
        <v>0</v>
      </c>
      <c r="E78" s="19">
        <v>0</v>
      </c>
      <c r="F78" s="16">
        <f t="shared" si="14"/>
        <v>0</v>
      </c>
      <c r="G78" s="16">
        <v>0</v>
      </c>
      <c r="H78" s="16"/>
      <c r="I78" s="19">
        <f t="shared" si="13"/>
        <v>0</v>
      </c>
    </row>
    <row r="79" spans="2:9" ht="15" x14ac:dyDescent="0.25">
      <c r="B79" s="27"/>
      <c r="C79" s="24" t="s">
        <v>83</v>
      </c>
      <c r="D79" s="19">
        <v>0</v>
      </c>
      <c r="E79" s="19">
        <v>0</v>
      </c>
      <c r="F79" s="16">
        <f t="shared" si="14"/>
        <v>0</v>
      </c>
      <c r="G79" s="16">
        <v>0</v>
      </c>
      <c r="H79" s="16"/>
      <c r="I79" s="19">
        <f t="shared" si="13"/>
        <v>0</v>
      </c>
    </row>
    <row r="80" spans="2:9" ht="15" x14ac:dyDescent="0.25">
      <c r="B80" s="27"/>
      <c r="C80" s="24" t="s">
        <v>84</v>
      </c>
      <c r="D80" s="19">
        <v>0</v>
      </c>
      <c r="E80" s="19">
        <v>0</v>
      </c>
      <c r="F80" s="16">
        <f t="shared" si="14"/>
        <v>0</v>
      </c>
      <c r="G80" s="16">
        <v>0</v>
      </c>
      <c r="H80" s="16"/>
      <c r="I80" s="19">
        <f t="shared" si="13"/>
        <v>0</v>
      </c>
    </row>
    <row r="81" spans="1:10" ht="15" x14ac:dyDescent="0.25">
      <c r="B81" s="31"/>
      <c r="C81" s="32" t="s">
        <v>85</v>
      </c>
      <c r="D81" s="19">
        <v>0</v>
      </c>
      <c r="E81" s="19">
        <v>0</v>
      </c>
      <c r="F81" s="16">
        <f t="shared" si="14"/>
        <v>0</v>
      </c>
      <c r="G81" s="16">
        <v>0</v>
      </c>
      <c r="H81" s="16"/>
      <c r="I81" s="19">
        <f t="shared" si="13"/>
        <v>0</v>
      </c>
    </row>
    <row r="82" spans="1:10" s="38" customFormat="1" x14ac:dyDescent="0.2">
      <c r="A82" s="34"/>
      <c r="B82" s="35"/>
      <c r="C82" s="36" t="s">
        <v>86</v>
      </c>
      <c r="D82" s="37">
        <f>+SUM(D10,D18,D28,D38,D48,D58,D62,D70,D74)</f>
        <v>387567324</v>
      </c>
      <c r="E82" s="37">
        <f t="shared" ref="E82:I82" si="15">+SUM(E10,E18,E28,E38,E48,E58,E62,E70,E74)</f>
        <v>61662352.290000007</v>
      </c>
      <c r="F82" s="37">
        <f t="shared" si="15"/>
        <v>449229676.29000008</v>
      </c>
      <c r="G82" s="37">
        <f t="shared" si="15"/>
        <v>275760407.43000001</v>
      </c>
      <c r="H82" s="37">
        <f t="shared" si="15"/>
        <v>273978832.08999997</v>
      </c>
      <c r="I82" s="37">
        <f t="shared" si="15"/>
        <v>173469268.86000001</v>
      </c>
      <c r="J82" s="34"/>
    </row>
    <row r="84" spans="1:10" ht="15" x14ac:dyDescent="0.25">
      <c r="B84" s="39" t="s">
        <v>87</v>
      </c>
      <c r="F84" s="40"/>
      <c r="G84" s="40"/>
      <c r="H84" s="40"/>
      <c r="I84" s="40"/>
    </row>
    <row r="86" spans="1:10" ht="15" x14ac:dyDescent="0.25">
      <c r="D86" s="40" t="str">
        <f>IF(D83=[1]CAdmon!D37," ","ERROR")</f>
        <v xml:space="preserve"> </v>
      </c>
      <c r="E86" s="40" t="str">
        <f>IF(E83=[1]CAdmon!E37," ","ERROR")</f>
        <v xml:space="preserve"> </v>
      </c>
      <c r="F86" s="40" t="str">
        <f>IF(F83=[1]CAdmon!F37," ","ERROR")</f>
        <v xml:space="preserve"> </v>
      </c>
      <c r="G86" s="40" t="str">
        <f>IF(G83=[1]CAdmon!H37," ","ERROR")</f>
        <v xml:space="preserve"> </v>
      </c>
      <c r="H86" s="40" t="str">
        <f>IF(H83=[1]CAdmon!J37," ","ERROR")</f>
        <v xml:space="preserve"> </v>
      </c>
      <c r="I86" s="40" t="str">
        <f>IF(I83=[1]CAdmon!K37," ","ERROR")</f>
        <v xml:space="preserve"> </v>
      </c>
    </row>
    <row r="87" spans="1:10" ht="15" x14ac:dyDescent="0.25">
      <c r="C87" s="41"/>
      <c r="I87" s="42"/>
    </row>
    <row r="88" spans="1:10" ht="15" x14ac:dyDescent="0.25">
      <c r="C88" s="43" t="str">
        <f>+[1]EA!$C$62</f>
        <v>Mtro. Alberto de la Luz Socorro Diosdado</v>
      </c>
      <c r="G88" s="44"/>
      <c r="H88" s="45" t="str">
        <f>+[2]CTG!F30</f>
        <v>Lic. Carlos Chávez Bojórquez</v>
      </c>
      <c r="I88" s="46"/>
    </row>
    <row r="89" spans="1:10" ht="15" x14ac:dyDescent="0.25">
      <c r="C89" s="47" t="str">
        <f>+[1]EA!$C$63</f>
        <v>Director General</v>
      </c>
      <c r="H89" s="48" t="str">
        <f>+[2]CTG!F31</f>
        <v>Encargado de Despacho de la Dirección de Administración según oficio OPD/GTO/1328/2019</v>
      </c>
      <c r="I89" s="49"/>
    </row>
  </sheetData>
  <mergeCells count="12"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7:C9"/>
    <mergeCell ref="D7:H7"/>
    <mergeCell ref="I7:I8"/>
  </mergeCells>
  <pageMargins left="0.9055118110236221" right="0.70866141732283472" top="0.43307086614173229" bottom="0.74803149606299213" header="0.31496062992125984" footer="0.31496062992125984"/>
  <pageSetup scale="70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cp:lastPrinted>2019-10-23T19:18:07Z</cp:lastPrinted>
  <dcterms:created xsi:type="dcterms:W3CDTF">2019-10-23T19:17:58Z</dcterms:created>
  <dcterms:modified xsi:type="dcterms:W3CDTF">2019-10-23T19:19:09Z</dcterms:modified>
</cp:coreProperties>
</file>