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COG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/>
  <c r="E10" i="1"/>
  <c r="F10" i="1"/>
  <c r="I10" i="1" s="1"/>
  <c r="I82" i="1" s="1"/>
  <c r="G10" i="1"/>
  <c r="H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D18" i="1"/>
  <c r="E18" i="1"/>
  <c r="F18" i="1"/>
  <c r="G18" i="1"/>
  <c r="H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D28" i="1"/>
  <c r="E28" i="1"/>
  <c r="F28" i="1"/>
  <c r="G28" i="1"/>
  <c r="H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D38" i="1"/>
  <c r="E38" i="1"/>
  <c r="F38" i="1"/>
  <c r="G38" i="1"/>
  <c r="H38" i="1"/>
  <c r="F39" i="1"/>
  <c r="I39" i="1"/>
  <c r="I38" i="1" s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D48" i="1"/>
  <c r="E48" i="1"/>
  <c r="F48" i="1"/>
  <c r="G48" i="1"/>
  <c r="H48" i="1"/>
  <c r="F49" i="1"/>
  <c r="I49" i="1"/>
  <c r="I48" i="1" s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D58" i="1"/>
  <c r="E58" i="1"/>
  <c r="F58" i="1"/>
  <c r="G58" i="1"/>
  <c r="H58" i="1"/>
  <c r="I58" i="1"/>
  <c r="F59" i="1"/>
  <c r="I59" i="1"/>
  <c r="F60" i="1"/>
  <c r="I60" i="1"/>
  <c r="F61" i="1"/>
  <c r="I61" i="1"/>
  <c r="D62" i="1"/>
  <c r="E62" i="1"/>
  <c r="F62" i="1"/>
  <c r="G62" i="1"/>
  <c r="H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D70" i="1"/>
  <c r="E70" i="1"/>
  <c r="F70" i="1"/>
  <c r="I70" i="1"/>
  <c r="F71" i="1"/>
  <c r="I71" i="1"/>
  <c r="F72" i="1"/>
  <c r="I72" i="1"/>
  <c r="F73" i="1"/>
  <c r="I73" i="1"/>
  <c r="D74" i="1"/>
  <c r="E74" i="1"/>
  <c r="F74" i="1"/>
  <c r="G74" i="1"/>
  <c r="H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D82" i="1"/>
  <c r="E82" i="1"/>
  <c r="F82" i="1"/>
  <c r="G82" i="1"/>
  <c r="H82" i="1"/>
  <c r="D86" i="1"/>
  <c r="E86" i="1"/>
  <c r="F86" i="1"/>
  <c r="G86" i="1"/>
  <c r="H86" i="1"/>
  <c r="I86" i="1"/>
  <c r="C88" i="1"/>
  <c r="H88" i="1"/>
  <c r="C89" i="1"/>
  <c r="H8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<sst xmlns="http://schemas.openxmlformats.org/spreadsheetml/2006/main" count="88" uniqueCount="88">
  <si>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</si>
  <si>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</si>
  <si>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</si>
  <si>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</si>
  <si>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</si>
  <si>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</si>
  <si>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</si>
  <si>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</si>
  <si>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</si>
  <si>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</si>
  <si>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</si>
  <si>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</si>
  <si>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</si>
  <si>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</si>
  <si>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</t>
  </si>
  <si>
    <t>OTRAS INVERSIONES FINANCIERAS</t>
  </si>
  <si>
    <t>INVERSIONES EN FIDEICOMISOS, MANDATOSY OTROS ANÁLOGOS</t>
  </si>
  <si>
    <t>CONSECIÓN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</si>
  <si>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</si>
  <si>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</si>
  <si>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</si>
  <si>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</si>
  <si>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</si>
  <si>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</si>
  <si>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</si>
  <si>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</si>
  <si>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</si>
  <si>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</si>
  <si>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</si>
  <si>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</si>
  <si>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</si>
  <si>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</si>
  <si>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</si>
  <si>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</si>
  <si>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</si>
  <si>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</si>
  <si>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</si>
  <si>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</t>
  </si>
  <si>
    <t>TRANSFERENCIAS A LA SEGURIDAD SOCIAL</t>
  </si>
  <si>
    <t>TRANSFERENCIAS A FIDEICOMISOS, MANDATOS Y OTROS ANÁLOGOS</t>
  </si>
  <si>
    <t>PENSIONES Y JUBILACIONES</t>
  </si>
  <si>
    <t>AYUDAS SOCIALES</t>
  </si>
  <si>
    <t>SUBSIDIOS Y CONVENCIONES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</si>
  <si>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</si>
  <si>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</si>
  <si>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</si>
  <si>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</si>
  <si>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</si>
  <si>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</si>
  <si>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</si>
  <si>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</t>
  </si>
  <si>
    <t>SERVICIOS FINANCIEROS, BANCARIOS Y COMERCIALES</t>
  </si>
  <si>
    <t>SERVICIOS, PROFESIONALES, CIENTÍFICOS, TÉCNICOS Y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</si>
  <si>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</si>
  <si>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</si>
  <si>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</si>
  <si>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</si>
  <si>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</si>
  <si>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VESTURIO, BLANCOS Y PRENDAS E PROTECCIÓN Y ARTÍCUL</t>
  </si>
  <si>
    <t>COMBUSTIBLES, LUBRICANTES Y ADITIVOS</t>
  </si>
  <si>
    <t>PRODUCTOS QUÍMICOS, FARMACEÚTICOS Y DE LABORATORIO</t>
  </si>
  <si>
    <t>MATERIALES Y ARTÍCULOS DE CONSTRUCCIÓN Y REPARACIÓ</t>
  </si>
  <si>
    <t>MATERIAS PRIMAS Y MATERIALES DE PRODUCCIÓN Y COMER</t>
  </si>
  <si>
    <t>ALIMENTOS Y UTENSILIOS</t>
  </si>
  <si>
    <t>MATERIALES DE ADMINISTRACIÓN, EMISIÓN DE DOCUMENTO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</si>
  <si>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</si>
  <si>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</si>
  <si>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</si>
  <si>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</si>
  <si>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</si>
  <si>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</si>
  <si>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</si>
  <si>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</si>
  <si>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</si>
  <si>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</si>
  <si>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</si>
  <si>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</si>
  <si>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</si>
  <si>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</si>
  <si>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</si>
  <si>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</si>
  <si>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</si>
  <si>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</si>
  <si>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</si>
  <si>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</si>
  <si>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31 de Marzo de 2019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</si>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</sst>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5" fillId="2" borderId="6" xfId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top" wrapText="1"/>
    </xf>
    <xf numFmtId="0" fontId="2" fillId="0" borderId="0" xfId="0" applyFont="1" applyFill="1"/>
    <xf numFmtId="43" fontId="5" fillId="0" borderId="6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0" borderId="6" xfId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8" fillId="2" borderId="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G-CEPT-GTO-1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11%202017/Estados%20Fros%20y%20Pptales%20NOV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G"/>
    </sheetNames>
    <sheetDataSet>
      <sheetData sheetId="0">
        <row r="30">
          <cell r="F30" t="str">
            <v>Lic. Lucía González Muñoz</v>
          </cell>
        </row>
        <row r="31">
          <cell r="F31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</row>
        <row r="63">
          <cell r="C63" t="str">
            <v>Director General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Colegio de Educación Profesional Técnica del Estado de Guanajuato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89"/>
  <sheetViews>
    <sheetView showGridLines="0" tabSelected="1" zoomScale="85" zoomScaleNormal="85" workbookViewId="0"/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7109375" style="1" customWidth="1"/>
    <col min="6" max="6" width="15.140625" style="1" customWidth="1"/>
    <col min="7" max="9" width="14.42578125" style="1" customWidth="1"/>
    <col min="10" max="10" width="3.7109375" style="2" customWidth="1"/>
    <col min="11" max="16384" width="11.42578125" style="1"/>
  </cols>
  <sheetData>
    <row r="1" spans="2:9" ht="14.25" customHeight="1" x14ac:dyDescent="0.2">
      <c r="B1" s="49" t="s">
        <v>87</v>
      </c>
      <c r="C1" s="49"/>
      <c r="D1" s="49"/>
      <c r="E1" s="49"/>
      <c r="F1" s="49"/>
      <c r="G1" s="49"/>
      <c r="H1" s="49"/>
      <c r="I1" s="49"/>
    </row>
    <row r="2" spans="2:9" ht="14.25" customHeight="1" x14ac:dyDescent="0.2">
      <c r="B2" s="49" t="s">
        <v>86</v>
      </c>
      <c r="C2" s="49"/>
      <c r="D2" s="49"/>
      <c r="E2" s="49"/>
      <c r="F2" s="49"/>
      <c r="G2" s="49"/>
      <c r="H2" s="49"/>
      <c r="I2" s="49"/>
    </row>
    <row r="3" spans="2:9" ht="14.25" customHeight="1" x14ac:dyDescent="0.2">
      <c r="B3" s="49" t="s">
        <v>85</v>
      </c>
      <c r="C3" s="49"/>
      <c r="D3" s="49"/>
      <c r="E3" s="49"/>
      <c r="F3" s="49"/>
      <c r="G3" s="49"/>
      <c r="H3" s="49"/>
      <c r="I3" s="49"/>
    </row>
    <row r="4" spans="2:9" s="2" customFormat="1" ht="6.75" customHeight="1" x14ac:dyDescent="0.2"/>
    <row r="5" spans="2:9" s="2" customFormat="1" ht="18" customHeight="1" x14ac:dyDescent="0.2">
      <c r="C5" s="48" t="s">
        <v>84</v>
      </c>
      <c r="D5" s="47" t="str">
        <f>+[2]CTG!D5</f>
        <v>Colegio de Educación Profesional Técnica del Estado de Guanajuato</v>
      </c>
      <c r="E5" s="47"/>
      <c r="F5" s="47"/>
      <c r="G5" s="46"/>
      <c r="H5" s="46"/>
    </row>
    <row r="6" spans="2:9" s="2" customFormat="1" ht="6.75" customHeight="1" x14ac:dyDescent="0.2"/>
    <row r="7" spans="2:9" x14ac:dyDescent="0.2">
      <c r="B7" s="44" t="s">
        <v>83</v>
      </c>
      <c r="C7" s="44"/>
      <c r="D7" s="45" t="s">
        <v>82</v>
      </c>
      <c r="E7" s="45"/>
      <c r="F7" s="45"/>
      <c r="G7" s="45"/>
      <c r="H7" s="45"/>
      <c r="I7" s="45" t="s">
        <v>81</v>
      </c>
    </row>
    <row r="8" spans="2:9" ht="25.5" x14ac:dyDescent="0.2">
      <c r="B8" s="44"/>
      <c r="C8" s="44"/>
      <c r="D8" s="43" t="s">
        <v>80</v>
      </c>
      <c r="E8" s="43" t="s">
        <v>79</v>
      </c>
      <c r="F8" s="43" t="s">
        <v>78</v>
      </c>
      <c r="G8" s="43" t="s">
        <v>77</v>
      </c>
      <c r="H8" s="43" t="s">
        <v>76</v>
      </c>
      <c r="I8" s="45"/>
    </row>
    <row r="9" spans="2:9" ht="11.25" customHeight="1" x14ac:dyDescent="0.2">
      <c r="B9" s="44"/>
      <c r="C9" s="44"/>
      <c r="D9" s="43">
        <v>1</v>
      </c>
      <c r="E9" s="43">
        <v>2</v>
      </c>
      <c r="F9" s="43" t="s">
        <v>75</v>
      </c>
      <c r="G9" s="43">
        <v>4</v>
      </c>
      <c r="H9" s="43">
        <v>5</v>
      </c>
      <c r="I9" s="43" t="s">
        <v>74</v>
      </c>
    </row>
    <row r="10" spans="2:9" s="36" customFormat="1" x14ac:dyDescent="0.2">
      <c r="B10" s="39" t="s">
        <v>73</v>
      </c>
      <c r="C10" s="38"/>
      <c r="D10" s="37">
        <f>SUM(D11:D17)</f>
        <v>283622433.74000001</v>
      </c>
      <c r="E10" s="37">
        <f>SUM(E11:E17)</f>
        <v>16389410.120000001</v>
      </c>
      <c r="F10" s="37">
        <f>SUM(F11:F17)</f>
        <v>300011843.86000001</v>
      </c>
      <c r="G10" s="37">
        <f>SUM(G11:G17)</f>
        <v>62396358.140000001</v>
      </c>
      <c r="H10" s="37">
        <f>SUM(H11:H17)</f>
        <v>62408158.140000001</v>
      </c>
      <c r="I10" s="37">
        <f>+F10-G10</f>
        <v>237615485.72000003</v>
      </c>
    </row>
    <row r="11" spans="2:9" x14ac:dyDescent="0.2">
      <c r="B11" s="27"/>
      <c r="C11" s="42" t="s">
        <v>72</v>
      </c>
      <c r="D11" s="40">
        <v>120700651</v>
      </c>
      <c r="E11" s="20">
        <v>4797019.01</v>
      </c>
      <c r="F11" s="40">
        <f>+D11+E11</f>
        <v>125497670.01000001</v>
      </c>
      <c r="G11" s="40">
        <v>31991737.02</v>
      </c>
      <c r="H11" s="41">
        <v>31991737.02</v>
      </c>
      <c r="I11" s="40">
        <f>+F11-G11</f>
        <v>93505932.99000001</v>
      </c>
    </row>
    <row r="12" spans="2:9" x14ac:dyDescent="0.2">
      <c r="B12" s="27"/>
      <c r="C12" s="42" t="s">
        <v>71</v>
      </c>
      <c r="D12" s="40">
        <v>34640676.799999997</v>
      </c>
      <c r="E12" s="20">
        <v>6377447.1299999999</v>
      </c>
      <c r="F12" s="40">
        <f>+D12+E12</f>
        <v>41018123.93</v>
      </c>
      <c r="G12" s="40">
        <v>8368804.9400000004</v>
      </c>
      <c r="H12" s="41">
        <v>8368804.9400000004</v>
      </c>
      <c r="I12" s="40">
        <f>+F12-G12</f>
        <v>32649318.989999998</v>
      </c>
    </row>
    <row r="13" spans="2:9" x14ac:dyDescent="0.2">
      <c r="B13" s="27"/>
      <c r="C13" s="32" t="s">
        <v>70</v>
      </c>
      <c r="D13" s="40">
        <v>29530960.940000001</v>
      </c>
      <c r="E13" s="20">
        <v>1743190</v>
      </c>
      <c r="F13" s="40">
        <f>+D13+E13</f>
        <v>31274150.940000001</v>
      </c>
      <c r="G13" s="40">
        <v>2510647.13</v>
      </c>
      <c r="H13" s="41">
        <v>2510647.13</v>
      </c>
      <c r="I13" s="40">
        <f>+F13-G13</f>
        <v>28763503.810000002</v>
      </c>
    </row>
    <row r="14" spans="2:9" x14ac:dyDescent="0.2">
      <c r="B14" s="27"/>
      <c r="C14" s="32" t="s">
        <v>69</v>
      </c>
      <c r="D14" s="40">
        <v>32851170</v>
      </c>
      <c r="E14" s="20">
        <v>2358935.98</v>
      </c>
      <c r="F14" s="40">
        <f>+D14+E14</f>
        <v>35210105.979999997</v>
      </c>
      <c r="G14" s="40">
        <v>9305988.0999999996</v>
      </c>
      <c r="H14" s="41">
        <v>9305988.0999999996</v>
      </c>
      <c r="I14" s="40">
        <f>+F14-G14</f>
        <v>25904117.879999995</v>
      </c>
    </row>
    <row r="15" spans="2:9" x14ac:dyDescent="0.2">
      <c r="B15" s="27"/>
      <c r="C15" s="32" t="s">
        <v>68</v>
      </c>
      <c r="D15" s="40">
        <v>42310742</v>
      </c>
      <c r="E15" s="20">
        <v>-183953.5</v>
      </c>
      <c r="F15" s="40">
        <f>+D15+E15</f>
        <v>42126788.5</v>
      </c>
      <c r="G15" s="40">
        <v>5893508.04</v>
      </c>
      <c r="H15" s="41">
        <v>5905308.04</v>
      </c>
      <c r="I15" s="40">
        <f>+F15-G15</f>
        <v>36233280.460000001</v>
      </c>
    </row>
    <row r="16" spans="2:9" x14ac:dyDescent="0.2">
      <c r="B16" s="27"/>
      <c r="C16" s="32" t="s">
        <v>67</v>
      </c>
      <c r="D16" s="40">
        <v>0</v>
      </c>
      <c r="E16" s="20">
        <v>0</v>
      </c>
      <c r="F16" s="40">
        <f>+D16+E16</f>
        <v>0</v>
      </c>
      <c r="G16" s="40">
        <v>0</v>
      </c>
      <c r="H16" s="41">
        <v>0</v>
      </c>
      <c r="I16" s="40">
        <f>+F16-G16</f>
        <v>0</v>
      </c>
    </row>
    <row r="17" spans="2:9" x14ac:dyDescent="0.2">
      <c r="B17" s="27"/>
      <c r="C17" s="32" t="s">
        <v>66</v>
      </c>
      <c r="D17" s="40">
        <v>23588233</v>
      </c>
      <c r="E17" s="20">
        <v>1296771.5</v>
      </c>
      <c r="F17" s="40">
        <f>+D17+E17</f>
        <v>24885004.5</v>
      </c>
      <c r="G17" s="40">
        <v>4325672.91</v>
      </c>
      <c r="H17" s="41">
        <v>4325672.91</v>
      </c>
      <c r="I17" s="40">
        <f>+F17-G17</f>
        <v>20559331.59</v>
      </c>
    </row>
    <row r="18" spans="2:9" s="36" customFormat="1" x14ac:dyDescent="0.2">
      <c r="B18" s="39" t="s">
        <v>65</v>
      </c>
      <c r="C18" s="38"/>
      <c r="D18" s="37">
        <f>SUM(D19:D27)</f>
        <v>19912325</v>
      </c>
      <c r="E18" s="19">
        <f>SUM(E19:E27)</f>
        <v>-138927.78999999998</v>
      </c>
      <c r="F18" s="35">
        <f>+D18+E18</f>
        <v>19773397.210000001</v>
      </c>
      <c r="G18" s="37">
        <f>SUM(G19:G27)</f>
        <v>1849869.6500000001</v>
      </c>
      <c r="H18" s="37">
        <f>SUM(H19:H27)</f>
        <v>1579229.4600000002</v>
      </c>
      <c r="I18" s="35">
        <f>+F18-G18</f>
        <v>17923527.560000002</v>
      </c>
    </row>
    <row r="19" spans="2:9" ht="12.75" customHeight="1" x14ac:dyDescent="0.2">
      <c r="B19" s="27"/>
      <c r="C19" s="32" t="s">
        <v>64</v>
      </c>
      <c r="D19" s="20">
        <v>6188665</v>
      </c>
      <c r="E19" s="20">
        <v>-16336.43</v>
      </c>
      <c r="F19" s="20">
        <f>+D19+E19</f>
        <v>6172328.5700000003</v>
      </c>
      <c r="G19" s="20">
        <v>197333.93</v>
      </c>
      <c r="H19" s="34">
        <v>197215.93</v>
      </c>
      <c r="I19" s="20">
        <f>+F19-G19</f>
        <v>5974994.6400000006</v>
      </c>
    </row>
    <row r="20" spans="2:9" x14ac:dyDescent="0.2">
      <c r="B20" s="27"/>
      <c r="C20" s="32" t="s">
        <v>63</v>
      </c>
      <c r="D20" s="20">
        <v>3404038</v>
      </c>
      <c r="E20" s="20">
        <v>-69975.94</v>
      </c>
      <c r="F20" s="20">
        <f>+D20+E20</f>
        <v>3334062.06</v>
      </c>
      <c r="G20" s="20">
        <v>440384.02</v>
      </c>
      <c r="H20" s="34">
        <v>387949.55</v>
      </c>
      <c r="I20" s="20">
        <f>+F20-G20</f>
        <v>2893678.04</v>
      </c>
    </row>
    <row r="21" spans="2:9" ht="12.75" customHeight="1" x14ac:dyDescent="0.2">
      <c r="B21" s="27"/>
      <c r="C21" s="32" t="s">
        <v>62</v>
      </c>
      <c r="D21" s="20">
        <v>161000</v>
      </c>
      <c r="E21" s="20">
        <v>0</v>
      </c>
      <c r="F21" s="20">
        <f>+D21+E21</f>
        <v>161000</v>
      </c>
      <c r="G21" s="20">
        <v>29964.18</v>
      </c>
      <c r="H21" s="34">
        <v>29964.18</v>
      </c>
      <c r="I21" s="20">
        <f>+F21-G21</f>
        <v>131035.82</v>
      </c>
    </row>
    <row r="22" spans="2:9" ht="12.75" customHeight="1" x14ac:dyDescent="0.2">
      <c r="B22" s="27"/>
      <c r="C22" s="32" t="s">
        <v>61</v>
      </c>
      <c r="D22" s="20">
        <v>2828632</v>
      </c>
      <c r="E22" s="20">
        <v>9590.74</v>
      </c>
      <c r="F22" s="20">
        <f>+D22+E22</f>
        <v>2838222.74</v>
      </c>
      <c r="G22" s="20">
        <v>539362.94999999995</v>
      </c>
      <c r="H22" s="34">
        <v>440442.19</v>
      </c>
      <c r="I22" s="20">
        <f>+F22-G22</f>
        <v>2298859.79</v>
      </c>
    </row>
    <row r="23" spans="2:9" ht="12.75" customHeight="1" x14ac:dyDescent="0.2">
      <c r="B23" s="27"/>
      <c r="C23" s="32" t="s">
        <v>60</v>
      </c>
      <c r="D23" s="20">
        <v>476500</v>
      </c>
      <c r="E23" s="20">
        <v>-2425.7199999999998</v>
      </c>
      <c r="F23" s="20">
        <f>+D23+E23</f>
        <v>474074.28</v>
      </c>
      <c r="G23" s="20">
        <v>89914.71</v>
      </c>
      <c r="H23" s="34">
        <v>62984.26</v>
      </c>
      <c r="I23" s="20">
        <f>+F23-G23</f>
        <v>384159.57</v>
      </c>
    </row>
    <row r="24" spans="2:9" x14ac:dyDescent="0.2">
      <c r="B24" s="27"/>
      <c r="C24" s="32" t="s">
        <v>59</v>
      </c>
      <c r="D24" s="20">
        <v>2738350</v>
      </c>
      <c r="E24" s="20">
        <v>500</v>
      </c>
      <c r="F24" s="20">
        <f>+D24+E24</f>
        <v>2738850</v>
      </c>
      <c r="G24" s="20">
        <v>334143.83</v>
      </c>
      <c r="H24" s="34">
        <v>333743.83</v>
      </c>
      <c r="I24" s="20">
        <f>+F24-G24</f>
        <v>2404706.17</v>
      </c>
    </row>
    <row r="25" spans="2:9" ht="12.75" customHeight="1" x14ac:dyDescent="0.2">
      <c r="B25" s="27"/>
      <c r="C25" s="32" t="s">
        <v>58</v>
      </c>
      <c r="D25" s="20">
        <v>1626597</v>
      </c>
      <c r="E25" s="20">
        <v>-73166.559999999998</v>
      </c>
      <c r="F25" s="20">
        <f>+D25+E25</f>
        <v>1553430.44</v>
      </c>
      <c r="G25" s="20">
        <v>24771.48</v>
      </c>
      <c r="H25" s="34">
        <v>19170.48</v>
      </c>
      <c r="I25" s="20">
        <f>+F25-G25</f>
        <v>1528658.96</v>
      </c>
    </row>
    <row r="26" spans="2:9" ht="12.75" customHeight="1" x14ac:dyDescent="0.2">
      <c r="B26" s="27"/>
      <c r="C26" s="32" t="s">
        <v>57</v>
      </c>
      <c r="D26" s="20">
        <v>0</v>
      </c>
      <c r="E26" s="20">
        <v>0</v>
      </c>
      <c r="F26" s="20">
        <f>+D26+E26</f>
        <v>0</v>
      </c>
      <c r="G26" s="20">
        <v>0</v>
      </c>
      <c r="H26" s="34">
        <v>0</v>
      </c>
      <c r="I26" s="20">
        <f>+F26-G26</f>
        <v>0</v>
      </c>
    </row>
    <row r="27" spans="2:9" x14ac:dyDescent="0.2">
      <c r="B27" s="27"/>
      <c r="C27" s="32" t="s">
        <v>56</v>
      </c>
      <c r="D27" s="20">
        <v>2488543</v>
      </c>
      <c r="E27" s="20">
        <v>12886.12</v>
      </c>
      <c r="F27" s="20">
        <f>+D27+E27</f>
        <v>2501429.12</v>
      </c>
      <c r="G27" s="20">
        <v>193994.55</v>
      </c>
      <c r="H27" s="34">
        <v>107759.03999999999</v>
      </c>
      <c r="I27" s="20">
        <f>+F27-G27</f>
        <v>2307434.5700000003</v>
      </c>
    </row>
    <row r="28" spans="2:9" x14ac:dyDescent="0.2">
      <c r="B28" s="31" t="s">
        <v>55</v>
      </c>
      <c r="C28" s="33"/>
      <c r="D28" s="19">
        <f>SUM(D29:D37)</f>
        <v>63837720</v>
      </c>
      <c r="E28" s="19">
        <f>SUM(E29:E37)</f>
        <v>3938185.1499999994</v>
      </c>
      <c r="F28" s="19">
        <f>+D28+E28</f>
        <v>67775905.150000006</v>
      </c>
      <c r="G28" s="35">
        <f>+SUM(G29:G37)</f>
        <v>6361408.6699999999</v>
      </c>
      <c r="H28" s="35">
        <f>+SUM(H29:H37)</f>
        <v>6115713.0099999998</v>
      </c>
      <c r="I28" s="19">
        <f>+F28-G28</f>
        <v>61414496.480000004</v>
      </c>
    </row>
    <row r="29" spans="2:9" x14ac:dyDescent="0.2">
      <c r="B29" s="27"/>
      <c r="C29" s="32" t="s">
        <v>54</v>
      </c>
      <c r="D29" s="20">
        <v>7633665</v>
      </c>
      <c r="E29" s="20">
        <v>-137814.68</v>
      </c>
      <c r="F29" s="20">
        <f>+D29+E29</f>
        <v>7495850.3200000003</v>
      </c>
      <c r="G29" s="20">
        <v>1426970.27</v>
      </c>
      <c r="H29" s="34">
        <v>1371019.84</v>
      </c>
      <c r="I29" s="20">
        <f>+F29-G29</f>
        <v>6068880.0500000007</v>
      </c>
    </row>
    <row r="30" spans="2:9" x14ac:dyDescent="0.2">
      <c r="B30" s="27"/>
      <c r="C30" s="32" t="s">
        <v>53</v>
      </c>
      <c r="D30" s="20">
        <v>1415727</v>
      </c>
      <c r="E30" s="20">
        <v>-65972.94</v>
      </c>
      <c r="F30" s="20">
        <f>+D30+E30</f>
        <v>1349754.06</v>
      </c>
      <c r="G30" s="20">
        <v>69136</v>
      </c>
      <c r="H30" s="34">
        <v>59392</v>
      </c>
      <c r="I30" s="20">
        <f>+F30-G30</f>
        <v>1280618.06</v>
      </c>
    </row>
    <row r="31" spans="2:9" x14ac:dyDescent="0.2">
      <c r="B31" s="27"/>
      <c r="C31" s="32" t="s">
        <v>52</v>
      </c>
      <c r="D31" s="20">
        <v>17309848</v>
      </c>
      <c r="E31" s="20">
        <v>1043168.6</v>
      </c>
      <c r="F31" s="20">
        <f>+D31+E31</f>
        <v>18353016.600000001</v>
      </c>
      <c r="G31" s="20">
        <v>1007859.39</v>
      </c>
      <c r="H31" s="34">
        <v>1007859.39</v>
      </c>
      <c r="I31" s="20">
        <f>+F31-G31</f>
        <v>17345157.210000001</v>
      </c>
    </row>
    <row r="32" spans="2:9" x14ac:dyDescent="0.2">
      <c r="B32" s="27"/>
      <c r="C32" s="32" t="s">
        <v>51</v>
      </c>
      <c r="D32" s="20">
        <v>2622943</v>
      </c>
      <c r="E32" s="20">
        <v>6360</v>
      </c>
      <c r="F32" s="20">
        <f>+D32+E32</f>
        <v>2629303</v>
      </c>
      <c r="G32" s="20">
        <v>163356.76999999999</v>
      </c>
      <c r="H32" s="34">
        <v>151356.76999999999</v>
      </c>
      <c r="I32" s="20">
        <f>+F32-G32</f>
        <v>2465946.23</v>
      </c>
    </row>
    <row r="33" spans="2:9" x14ac:dyDescent="0.2">
      <c r="B33" s="27"/>
      <c r="C33" s="32" t="s">
        <v>50</v>
      </c>
      <c r="D33" s="20">
        <v>17975264</v>
      </c>
      <c r="E33" s="20">
        <v>2599064.2799999998</v>
      </c>
      <c r="F33" s="20">
        <f>+D33+E33</f>
        <v>20574328.280000001</v>
      </c>
      <c r="G33" s="20">
        <v>1702120.84</v>
      </c>
      <c r="H33" s="34">
        <v>1682881.61</v>
      </c>
      <c r="I33" s="20">
        <f>+F33-G33</f>
        <v>18872207.440000001</v>
      </c>
    </row>
    <row r="34" spans="2:9" x14ac:dyDescent="0.2">
      <c r="B34" s="27"/>
      <c r="C34" s="32" t="s">
        <v>49</v>
      </c>
      <c r="D34" s="20">
        <v>2165927</v>
      </c>
      <c r="E34" s="20">
        <v>261228.08</v>
      </c>
      <c r="F34" s="20">
        <f>+D34+E34</f>
        <v>2427155.08</v>
      </c>
      <c r="G34" s="20">
        <v>0</v>
      </c>
      <c r="H34" s="34">
        <v>0</v>
      </c>
      <c r="I34" s="20">
        <f>+F34-G34</f>
        <v>2427155.08</v>
      </c>
    </row>
    <row r="35" spans="2:9" x14ac:dyDescent="0.2">
      <c r="B35" s="27"/>
      <c r="C35" s="32" t="s">
        <v>48</v>
      </c>
      <c r="D35" s="20">
        <v>5014182</v>
      </c>
      <c r="E35" s="20">
        <v>-246388.18</v>
      </c>
      <c r="F35" s="20">
        <f>+D35+E35</f>
        <v>4767793.82</v>
      </c>
      <c r="G35" s="20">
        <v>505699.46</v>
      </c>
      <c r="H35" s="34">
        <v>484920.97</v>
      </c>
      <c r="I35" s="20">
        <f>+F35-G35</f>
        <v>4262094.3600000003</v>
      </c>
    </row>
    <row r="36" spans="2:9" x14ac:dyDescent="0.2">
      <c r="B36" s="27"/>
      <c r="C36" s="32" t="s">
        <v>47</v>
      </c>
      <c r="D36" s="20">
        <v>4407862</v>
      </c>
      <c r="E36" s="20">
        <v>-2646.29</v>
      </c>
      <c r="F36" s="20">
        <f>+D36+E36</f>
        <v>4405215.71</v>
      </c>
      <c r="G36" s="20">
        <v>394530.22</v>
      </c>
      <c r="H36" s="34">
        <v>266546.71000000002</v>
      </c>
      <c r="I36" s="20">
        <f>+F36-G36</f>
        <v>4010685.49</v>
      </c>
    </row>
    <row r="37" spans="2:9" x14ac:dyDescent="0.2">
      <c r="B37" s="27"/>
      <c r="C37" s="32" t="s">
        <v>46</v>
      </c>
      <c r="D37" s="20">
        <v>5292302</v>
      </c>
      <c r="E37" s="20">
        <v>481186.28</v>
      </c>
      <c r="F37" s="20">
        <f>+D37+E37</f>
        <v>5773488.2800000003</v>
      </c>
      <c r="G37" s="20">
        <v>1091735.72</v>
      </c>
      <c r="H37" s="34">
        <v>1091735.72</v>
      </c>
      <c r="I37" s="20">
        <f>+F37-G37</f>
        <v>4681752.5600000005</v>
      </c>
    </row>
    <row r="38" spans="2:9" x14ac:dyDescent="0.2">
      <c r="B38" s="31" t="s">
        <v>45</v>
      </c>
      <c r="C38" s="33"/>
      <c r="D38" s="19">
        <f>+SUM(D39:D47)</f>
        <v>0</v>
      </c>
      <c r="E38" s="19">
        <f>+SUM(E39:E47)</f>
        <v>703000</v>
      </c>
      <c r="F38" s="19">
        <f>+SUM(F39:F47)</f>
        <v>703000</v>
      </c>
      <c r="G38" s="19">
        <f>+SUM(G39:G47)</f>
        <v>0</v>
      </c>
      <c r="H38" s="19">
        <f>+SUM(H39:H47)</f>
        <v>0</v>
      </c>
      <c r="I38" s="19">
        <f>+SUM(I39:I47)</f>
        <v>703000</v>
      </c>
    </row>
    <row r="39" spans="2:9" ht="25.5" x14ac:dyDescent="0.2">
      <c r="B39" s="27"/>
      <c r="C39" s="32" t="s">
        <v>44</v>
      </c>
      <c r="D39" s="20">
        <v>0</v>
      </c>
      <c r="E39" s="20">
        <v>0</v>
      </c>
      <c r="F39" s="20">
        <f>+D39+E39</f>
        <v>0</v>
      </c>
      <c r="G39" s="19">
        <v>0</v>
      </c>
      <c r="H39" s="19">
        <v>0</v>
      </c>
      <c r="I39" s="20">
        <f>+F39-G39</f>
        <v>0</v>
      </c>
    </row>
    <row r="40" spans="2:9" x14ac:dyDescent="0.2">
      <c r="B40" s="27"/>
      <c r="C40" s="32" t="s">
        <v>43</v>
      </c>
      <c r="D40" s="20">
        <v>0</v>
      </c>
      <c r="E40" s="20">
        <v>0</v>
      </c>
      <c r="F40" s="20">
        <f>+D40+E40</f>
        <v>0</v>
      </c>
      <c r="G40" s="19">
        <v>0</v>
      </c>
      <c r="H40" s="19">
        <v>0</v>
      </c>
      <c r="I40" s="20">
        <f>+F40-G40</f>
        <v>0</v>
      </c>
    </row>
    <row r="41" spans="2:9" x14ac:dyDescent="0.2">
      <c r="B41" s="27"/>
      <c r="C41" s="32" t="s">
        <v>42</v>
      </c>
      <c r="D41" s="20">
        <v>0</v>
      </c>
      <c r="E41" s="20">
        <v>0</v>
      </c>
      <c r="F41" s="20">
        <f>+D41+E41</f>
        <v>0</v>
      </c>
      <c r="G41" s="19">
        <v>0</v>
      </c>
      <c r="H41" s="19">
        <v>0</v>
      </c>
      <c r="I41" s="20">
        <f>+F41-G41</f>
        <v>0</v>
      </c>
    </row>
    <row r="42" spans="2:9" x14ac:dyDescent="0.2">
      <c r="B42" s="27"/>
      <c r="C42" s="32" t="s">
        <v>41</v>
      </c>
      <c r="D42" s="20">
        <v>0</v>
      </c>
      <c r="E42" s="20">
        <v>703000</v>
      </c>
      <c r="F42" s="20">
        <f>+D42+E42</f>
        <v>703000</v>
      </c>
      <c r="G42" s="19">
        <v>0</v>
      </c>
      <c r="H42" s="19">
        <v>0</v>
      </c>
      <c r="I42" s="20">
        <f>+F42-G42</f>
        <v>703000</v>
      </c>
    </row>
    <row r="43" spans="2:9" x14ac:dyDescent="0.2">
      <c r="B43" s="27"/>
      <c r="C43" s="32" t="s">
        <v>40</v>
      </c>
      <c r="D43" s="20">
        <v>0</v>
      </c>
      <c r="E43" s="20">
        <v>0</v>
      </c>
      <c r="F43" s="20">
        <f>+D43+E43</f>
        <v>0</v>
      </c>
      <c r="G43" s="19">
        <v>0</v>
      </c>
      <c r="H43" s="19">
        <v>0</v>
      </c>
      <c r="I43" s="20">
        <f>+F43-G43</f>
        <v>0</v>
      </c>
    </row>
    <row r="44" spans="2:9" ht="25.5" x14ac:dyDescent="0.2">
      <c r="B44" s="27"/>
      <c r="C44" s="32" t="s">
        <v>39</v>
      </c>
      <c r="D44" s="20">
        <v>0</v>
      </c>
      <c r="E44" s="20">
        <v>0</v>
      </c>
      <c r="F44" s="20">
        <f>+D44+E44</f>
        <v>0</v>
      </c>
      <c r="G44" s="19">
        <v>0</v>
      </c>
      <c r="H44" s="19">
        <v>0</v>
      </c>
      <c r="I44" s="20">
        <f>+F44-G44</f>
        <v>0</v>
      </c>
    </row>
    <row r="45" spans="2:9" x14ac:dyDescent="0.2">
      <c r="B45" s="27"/>
      <c r="C45" s="32" t="s">
        <v>38</v>
      </c>
      <c r="D45" s="20">
        <v>0</v>
      </c>
      <c r="E45" s="20">
        <v>0</v>
      </c>
      <c r="F45" s="20">
        <f>+D45+E45</f>
        <v>0</v>
      </c>
      <c r="G45" s="19">
        <v>0</v>
      </c>
      <c r="H45" s="19">
        <v>0</v>
      </c>
      <c r="I45" s="20">
        <f>+F45-G45</f>
        <v>0</v>
      </c>
    </row>
    <row r="46" spans="2:9" x14ac:dyDescent="0.2">
      <c r="B46" s="27"/>
      <c r="C46" s="32" t="s">
        <v>37</v>
      </c>
      <c r="D46" s="20">
        <v>0</v>
      </c>
      <c r="E46" s="20">
        <v>0</v>
      </c>
      <c r="F46" s="20">
        <f>+D46+E46</f>
        <v>0</v>
      </c>
      <c r="G46" s="19">
        <v>0</v>
      </c>
      <c r="H46" s="19">
        <v>0</v>
      </c>
      <c r="I46" s="20">
        <f>+F46-G46</f>
        <v>0</v>
      </c>
    </row>
    <row r="47" spans="2:9" x14ac:dyDescent="0.2">
      <c r="B47" s="27"/>
      <c r="C47" s="32" t="s">
        <v>36</v>
      </c>
      <c r="D47" s="20">
        <v>0</v>
      </c>
      <c r="E47" s="20">
        <v>0</v>
      </c>
      <c r="F47" s="20">
        <f>+D47+E47</f>
        <v>0</v>
      </c>
      <c r="G47" s="19">
        <v>0</v>
      </c>
      <c r="H47" s="19">
        <v>0</v>
      </c>
      <c r="I47" s="20">
        <f>+F47-G47</f>
        <v>0</v>
      </c>
    </row>
    <row r="48" spans="2:9" x14ac:dyDescent="0.2">
      <c r="B48" s="31" t="s">
        <v>35</v>
      </c>
      <c r="C48" s="33"/>
      <c r="D48" s="19">
        <f>+SUM(D49:D57)</f>
        <v>15335764.26</v>
      </c>
      <c r="E48" s="19">
        <f>+SUM(E49:E57)</f>
        <v>29481538.25</v>
      </c>
      <c r="F48" s="19">
        <f>+SUM(F49:F57)</f>
        <v>44817302.509999998</v>
      </c>
      <c r="G48" s="19">
        <f>+SUM(G49:G57)</f>
        <v>4309803.7799999993</v>
      </c>
      <c r="H48" s="19">
        <f>+SUM(H49:H57)</f>
        <v>3211235.54</v>
      </c>
      <c r="I48" s="19">
        <f>+SUM(I49:I57)</f>
        <v>40507498.730000004</v>
      </c>
    </row>
    <row r="49" spans="2:9" x14ac:dyDescent="0.2">
      <c r="B49" s="27"/>
      <c r="C49" s="32" t="s">
        <v>34</v>
      </c>
      <c r="D49" s="20">
        <v>4554222</v>
      </c>
      <c r="E49" s="20">
        <v>12420632.83</v>
      </c>
      <c r="F49" s="20">
        <f>+D49+E49</f>
        <v>16974854.829999998</v>
      </c>
      <c r="G49" s="20">
        <v>836246</v>
      </c>
      <c r="H49" s="20">
        <v>694391.92</v>
      </c>
      <c r="I49" s="20">
        <f>+F49-G49</f>
        <v>16138608.829999998</v>
      </c>
    </row>
    <row r="50" spans="2:9" x14ac:dyDescent="0.2">
      <c r="B50" s="27"/>
      <c r="C50" s="23" t="s">
        <v>33</v>
      </c>
      <c r="D50" s="20">
        <v>564610</v>
      </c>
      <c r="E50" s="20">
        <v>754298.2</v>
      </c>
      <c r="F50" s="20">
        <f>+D50+E50</f>
        <v>1318908.2</v>
      </c>
      <c r="G50" s="20">
        <v>40000</v>
      </c>
      <c r="H50" s="20">
        <v>40000</v>
      </c>
      <c r="I50" s="20">
        <f>+F50-G50</f>
        <v>1278908.2</v>
      </c>
    </row>
    <row r="51" spans="2:9" x14ac:dyDescent="0.2">
      <c r="B51" s="27"/>
      <c r="C51" s="23" t="s">
        <v>32</v>
      </c>
      <c r="D51" s="20">
        <v>636111</v>
      </c>
      <c r="E51" s="20">
        <v>2956253.27</v>
      </c>
      <c r="F51" s="20">
        <f>+D51+E51</f>
        <v>3592364.27</v>
      </c>
      <c r="G51" s="20">
        <v>755839.63</v>
      </c>
      <c r="H51" s="20">
        <v>85555.62</v>
      </c>
      <c r="I51" s="20">
        <f>+F51-G51</f>
        <v>2836524.64</v>
      </c>
    </row>
    <row r="52" spans="2:9" x14ac:dyDescent="0.2">
      <c r="B52" s="27"/>
      <c r="C52" s="23" t="s">
        <v>31</v>
      </c>
      <c r="D52" s="20">
        <v>0</v>
      </c>
      <c r="E52" s="20">
        <v>633000</v>
      </c>
      <c r="F52" s="20">
        <f>+D52+E52</f>
        <v>633000</v>
      </c>
      <c r="G52" s="20">
        <v>0</v>
      </c>
      <c r="H52" s="20">
        <v>0</v>
      </c>
      <c r="I52" s="20">
        <f>+F52-G52</f>
        <v>633000</v>
      </c>
    </row>
    <row r="53" spans="2:9" x14ac:dyDescent="0.2">
      <c r="B53" s="27"/>
      <c r="C53" s="23" t="s">
        <v>30</v>
      </c>
      <c r="D53" s="20">
        <v>0</v>
      </c>
      <c r="E53" s="20">
        <v>0</v>
      </c>
      <c r="F53" s="20">
        <f>+D53+E53</f>
        <v>0</v>
      </c>
      <c r="G53" s="20">
        <v>0</v>
      </c>
      <c r="H53" s="20">
        <v>0</v>
      </c>
      <c r="I53" s="20">
        <f>+F53-G53</f>
        <v>0</v>
      </c>
    </row>
    <row r="54" spans="2:9" x14ac:dyDescent="0.2">
      <c r="B54" s="27"/>
      <c r="C54" s="23" t="s">
        <v>29</v>
      </c>
      <c r="D54" s="20">
        <v>9580821.2599999998</v>
      </c>
      <c r="E54" s="20">
        <v>12717353.949999999</v>
      </c>
      <c r="F54" s="20">
        <f>+D54+E54</f>
        <v>22298175.210000001</v>
      </c>
      <c r="G54" s="20">
        <v>2677718.15</v>
      </c>
      <c r="H54" s="20">
        <v>2391288</v>
      </c>
      <c r="I54" s="20">
        <f>+F54-G54</f>
        <v>19620457.060000002</v>
      </c>
    </row>
    <row r="55" spans="2:9" x14ac:dyDescent="0.2">
      <c r="B55" s="27"/>
      <c r="C55" s="23" t="s">
        <v>28</v>
      </c>
      <c r="D55" s="20">
        <v>0</v>
      </c>
      <c r="E55" s="20">
        <v>0</v>
      </c>
      <c r="F55" s="20">
        <f>+D55+E55</f>
        <v>0</v>
      </c>
      <c r="G55" s="20">
        <v>0</v>
      </c>
      <c r="H55" s="20">
        <v>0</v>
      </c>
      <c r="I55" s="20">
        <f>+F55-G55</f>
        <v>0</v>
      </c>
    </row>
    <row r="56" spans="2:9" x14ac:dyDescent="0.2">
      <c r="B56" s="27"/>
      <c r="C56" s="23" t="s">
        <v>27</v>
      </c>
      <c r="D56" s="20">
        <v>0</v>
      </c>
      <c r="E56" s="20">
        <v>0</v>
      </c>
      <c r="F56" s="20">
        <f>+D56+E56</f>
        <v>0</v>
      </c>
      <c r="G56" s="20">
        <v>0</v>
      </c>
      <c r="H56" s="20">
        <v>0</v>
      </c>
      <c r="I56" s="20">
        <f>+F56-G56</f>
        <v>0</v>
      </c>
    </row>
    <row r="57" spans="2:9" x14ac:dyDescent="0.2">
      <c r="B57" s="27"/>
      <c r="C57" s="23" t="s">
        <v>26</v>
      </c>
      <c r="D57" s="20">
        <v>0</v>
      </c>
      <c r="E57" s="20">
        <v>0</v>
      </c>
      <c r="F57" s="20">
        <f>+D57+E57</f>
        <v>0</v>
      </c>
      <c r="G57" s="20">
        <v>0</v>
      </c>
      <c r="H57" s="20">
        <v>0</v>
      </c>
      <c r="I57" s="20">
        <f>+F57-G57</f>
        <v>0</v>
      </c>
    </row>
    <row r="58" spans="2:9" x14ac:dyDescent="0.2">
      <c r="B58" s="31" t="s">
        <v>25</v>
      </c>
      <c r="C58" s="30"/>
      <c r="D58" s="20">
        <f>+SUM(D59:D61)</f>
        <v>0</v>
      </c>
      <c r="E58" s="20">
        <f>+SUM(E59:E61)</f>
        <v>1872387.76</v>
      </c>
      <c r="F58" s="20">
        <f>+D58+E58</f>
        <v>1872387.76</v>
      </c>
      <c r="G58" s="20">
        <f>+SUM(G59:G61)</f>
        <v>0</v>
      </c>
      <c r="H58" s="20">
        <f>+SUM(H59:H61)</f>
        <v>0</v>
      </c>
      <c r="I58" s="20">
        <f>+F58-G58</f>
        <v>1872387.76</v>
      </c>
    </row>
    <row r="59" spans="2:9" x14ac:dyDescent="0.2">
      <c r="B59" s="29"/>
      <c r="C59" s="23" t="s">
        <v>24</v>
      </c>
      <c r="D59" s="20">
        <v>0</v>
      </c>
      <c r="E59" s="20">
        <v>0</v>
      </c>
      <c r="F59" s="20">
        <f>+D59+E59</f>
        <v>0</v>
      </c>
      <c r="G59" s="19">
        <v>0</v>
      </c>
      <c r="H59" s="19">
        <v>0</v>
      </c>
      <c r="I59" s="20">
        <f>+F59-G59</f>
        <v>0</v>
      </c>
    </row>
    <row r="60" spans="2:9" x14ac:dyDescent="0.2">
      <c r="B60" s="29"/>
      <c r="C60" s="23" t="s">
        <v>23</v>
      </c>
      <c r="D60" s="20">
        <v>0</v>
      </c>
      <c r="E60" s="20">
        <v>1872387.76</v>
      </c>
      <c r="F60" s="20">
        <f>+D60+E60</f>
        <v>1872387.76</v>
      </c>
      <c r="G60" s="19">
        <v>0</v>
      </c>
      <c r="H60" s="19">
        <v>0</v>
      </c>
      <c r="I60" s="20">
        <f>+F60-G60</f>
        <v>1872387.76</v>
      </c>
    </row>
    <row r="61" spans="2:9" x14ac:dyDescent="0.2">
      <c r="B61" s="29"/>
      <c r="C61" s="23" t="s">
        <v>22</v>
      </c>
      <c r="D61" s="20">
        <v>0</v>
      </c>
      <c r="E61" s="20">
        <v>0</v>
      </c>
      <c r="F61" s="20">
        <f>+D61+E61</f>
        <v>0</v>
      </c>
      <c r="G61" s="19">
        <v>0</v>
      </c>
      <c r="H61" s="19">
        <v>0</v>
      </c>
      <c r="I61" s="20">
        <f>+F61-G61</f>
        <v>0</v>
      </c>
    </row>
    <row r="62" spans="2:9" x14ac:dyDescent="0.2">
      <c r="B62" s="24" t="s">
        <v>21</v>
      </c>
      <c r="C62" s="23"/>
      <c r="D62" s="20">
        <f>+SUM(D63:D69)</f>
        <v>4859081</v>
      </c>
      <c r="E62" s="19">
        <f>+SUM(E63:E69)</f>
        <v>-1057400.96</v>
      </c>
      <c r="F62" s="20">
        <f>+D62+E62</f>
        <v>3801680.04</v>
      </c>
      <c r="G62" s="19">
        <f>+SUM(G63:G69)</f>
        <v>0</v>
      </c>
      <c r="H62" s="19">
        <f>+SUM(H63:H69)</f>
        <v>0</v>
      </c>
      <c r="I62" s="20">
        <f>+F62-G62</f>
        <v>3801680.04</v>
      </c>
    </row>
    <row r="63" spans="2:9" x14ac:dyDescent="0.2">
      <c r="B63" s="27"/>
      <c r="C63" s="28" t="s">
        <v>20</v>
      </c>
      <c r="D63" s="20">
        <v>0</v>
      </c>
      <c r="E63" s="20">
        <v>0</v>
      </c>
      <c r="F63" s="20">
        <f>+D63+E63</f>
        <v>0</v>
      </c>
      <c r="G63" s="20">
        <v>0</v>
      </c>
      <c r="H63" s="20">
        <v>0</v>
      </c>
      <c r="I63" s="20">
        <f>+F63-G63</f>
        <v>0</v>
      </c>
    </row>
    <row r="64" spans="2:9" x14ac:dyDescent="0.2">
      <c r="B64" s="27"/>
      <c r="C64" s="23" t="s">
        <v>19</v>
      </c>
      <c r="D64" s="20">
        <v>0</v>
      </c>
      <c r="E64" s="20">
        <v>0</v>
      </c>
      <c r="F64" s="20">
        <f>+D64+E64</f>
        <v>0</v>
      </c>
      <c r="G64" s="20">
        <v>0</v>
      </c>
      <c r="H64" s="20">
        <v>0</v>
      </c>
      <c r="I64" s="20">
        <f>+F64-G64</f>
        <v>0</v>
      </c>
    </row>
    <row r="65" spans="2:9" x14ac:dyDescent="0.2">
      <c r="B65" s="27"/>
      <c r="C65" s="23" t="s">
        <v>18</v>
      </c>
      <c r="D65" s="20">
        <v>0</v>
      </c>
      <c r="E65" s="20">
        <v>0</v>
      </c>
      <c r="F65" s="20">
        <f>+D65+E65</f>
        <v>0</v>
      </c>
      <c r="G65" s="20">
        <v>0</v>
      </c>
      <c r="H65" s="20">
        <v>0</v>
      </c>
      <c r="I65" s="20">
        <f>+F65-G65</f>
        <v>0</v>
      </c>
    </row>
    <row r="66" spans="2:9" x14ac:dyDescent="0.2">
      <c r="B66" s="27"/>
      <c r="C66" s="23" t="s">
        <v>17</v>
      </c>
      <c r="D66" s="20">
        <v>0</v>
      </c>
      <c r="E66" s="20">
        <v>0</v>
      </c>
      <c r="F66" s="20">
        <f>+D66+E66</f>
        <v>0</v>
      </c>
      <c r="G66" s="20">
        <v>0</v>
      </c>
      <c r="H66" s="20">
        <v>0</v>
      </c>
      <c r="I66" s="20">
        <f>+F66-G66</f>
        <v>0</v>
      </c>
    </row>
    <row r="67" spans="2:9" x14ac:dyDescent="0.2">
      <c r="B67" s="27"/>
      <c r="C67" s="28" t="s">
        <v>16</v>
      </c>
      <c r="D67" s="20">
        <v>0</v>
      </c>
      <c r="E67" s="20">
        <v>0</v>
      </c>
      <c r="F67" s="20">
        <f>+D67+E67</f>
        <v>0</v>
      </c>
      <c r="G67" s="20">
        <v>0</v>
      </c>
      <c r="H67" s="20">
        <v>0</v>
      </c>
      <c r="I67" s="20">
        <f>+F67-G67</f>
        <v>0</v>
      </c>
    </row>
    <row r="68" spans="2:9" x14ac:dyDescent="0.2">
      <c r="B68" s="27"/>
      <c r="C68" s="23" t="s">
        <v>15</v>
      </c>
      <c r="D68" s="20">
        <v>0</v>
      </c>
      <c r="E68" s="20">
        <v>0</v>
      </c>
      <c r="F68" s="20">
        <f>+D68+E68</f>
        <v>0</v>
      </c>
      <c r="G68" s="20">
        <v>0</v>
      </c>
      <c r="H68" s="20">
        <v>0</v>
      </c>
      <c r="I68" s="20">
        <f>+F68-G68</f>
        <v>0</v>
      </c>
    </row>
    <row r="69" spans="2:9" x14ac:dyDescent="0.2">
      <c r="B69" s="27"/>
      <c r="C69" s="28" t="s">
        <v>14</v>
      </c>
      <c r="D69" s="20">
        <v>4859081</v>
      </c>
      <c r="E69" s="20">
        <v>-1057400.96</v>
      </c>
      <c r="F69" s="20">
        <f>+D69+E69</f>
        <v>3801680.04</v>
      </c>
      <c r="G69" s="20">
        <v>0</v>
      </c>
      <c r="H69" s="20">
        <v>0</v>
      </c>
      <c r="I69" s="20">
        <f>+F69-G69</f>
        <v>3801680.04</v>
      </c>
    </row>
    <row r="70" spans="2:9" x14ac:dyDescent="0.2">
      <c r="B70" s="24" t="s">
        <v>13</v>
      </c>
      <c r="C70" s="26"/>
      <c r="D70" s="19">
        <f>+SUM(D71:D73)</f>
        <v>0</v>
      </c>
      <c r="E70" s="19">
        <f>+SUM(E71:E73)</f>
        <v>0</v>
      </c>
      <c r="F70" s="20">
        <f>+D70+E70</f>
        <v>0</v>
      </c>
      <c r="G70" s="20">
        <v>0</v>
      </c>
      <c r="H70" s="20">
        <v>0</v>
      </c>
      <c r="I70" s="20">
        <f>+F70-G70</f>
        <v>0</v>
      </c>
    </row>
    <row r="71" spans="2:9" x14ac:dyDescent="0.2">
      <c r="B71" s="27"/>
      <c r="C71" s="26" t="s">
        <v>12</v>
      </c>
      <c r="D71" s="20">
        <v>0</v>
      </c>
      <c r="E71" s="20">
        <v>0</v>
      </c>
      <c r="F71" s="20">
        <f>+E71</f>
        <v>0</v>
      </c>
      <c r="G71" s="20">
        <v>0</v>
      </c>
      <c r="H71" s="20">
        <v>0</v>
      </c>
      <c r="I71" s="20">
        <f>+F71-G71</f>
        <v>0</v>
      </c>
    </row>
    <row r="72" spans="2:9" x14ac:dyDescent="0.2">
      <c r="B72" s="25"/>
      <c r="C72" s="23" t="s">
        <v>11</v>
      </c>
      <c r="D72" s="20">
        <v>0</v>
      </c>
      <c r="E72" s="20">
        <v>0</v>
      </c>
      <c r="F72" s="19">
        <f>+D72+E72</f>
        <v>0</v>
      </c>
      <c r="G72" s="20">
        <v>0</v>
      </c>
      <c r="H72" s="20">
        <v>0</v>
      </c>
      <c r="I72" s="19">
        <f>+F72-G72</f>
        <v>0</v>
      </c>
    </row>
    <row r="73" spans="2:9" x14ac:dyDescent="0.2">
      <c r="B73" s="24"/>
      <c r="C73" s="23" t="s">
        <v>10</v>
      </c>
      <c r="D73" s="20">
        <v>0</v>
      </c>
      <c r="E73" s="20">
        <v>0</v>
      </c>
      <c r="F73" s="19">
        <f>+D73+E73</f>
        <v>0</v>
      </c>
      <c r="G73" s="20">
        <v>0</v>
      </c>
      <c r="H73" s="20">
        <v>0</v>
      </c>
      <c r="I73" s="19">
        <f>+F73-G73</f>
        <v>0</v>
      </c>
    </row>
    <row r="74" spans="2:9" x14ac:dyDescent="0.2">
      <c r="B74" s="24" t="s">
        <v>9</v>
      </c>
      <c r="C74" s="23"/>
      <c r="D74" s="20">
        <f>+SUM(D75:D81)</f>
        <v>0</v>
      </c>
      <c r="E74" s="20">
        <f>+SUM(E75:E81)</f>
        <v>0</v>
      </c>
      <c r="F74" s="20">
        <f>+SUM(F75:F81)</f>
        <v>0</v>
      </c>
      <c r="G74" s="20">
        <f>+SUM(G75:G81)</f>
        <v>0</v>
      </c>
      <c r="H74" s="20">
        <f>+SUM(H75:H81)</f>
        <v>0</v>
      </c>
      <c r="I74" s="20">
        <f>+SUM(I75:I81)</f>
        <v>0</v>
      </c>
    </row>
    <row r="75" spans="2:9" x14ac:dyDescent="0.2">
      <c r="B75" s="24"/>
      <c r="C75" s="23" t="s">
        <v>8</v>
      </c>
      <c r="D75" s="19">
        <v>0</v>
      </c>
      <c r="E75" s="19">
        <v>0</v>
      </c>
      <c r="F75" s="20">
        <f>+D75+E75</f>
        <v>0</v>
      </c>
      <c r="G75" s="20">
        <v>0</v>
      </c>
      <c r="H75" s="20"/>
      <c r="I75" s="19">
        <f>+F75-G75</f>
        <v>0</v>
      </c>
    </row>
    <row r="76" spans="2:9" x14ac:dyDescent="0.2">
      <c r="B76" s="24"/>
      <c r="C76" s="23" t="s">
        <v>7</v>
      </c>
      <c r="D76" s="19">
        <v>0</v>
      </c>
      <c r="E76" s="19">
        <v>0</v>
      </c>
      <c r="F76" s="20">
        <f>+D76+E76</f>
        <v>0</v>
      </c>
      <c r="G76" s="20">
        <v>0</v>
      </c>
      <c r="H76" s="20"/>
      <c r="I76" s="19">
        <f>+F76-G76</f>
        <v>0</v>
      </c>
    </row>
    <row r="77" spans="2:9" x14ac:dyDescent="0.2">
      <c r="B77" s="24"/>
      <c r="C77" s="23" t="s">
        <v>6</v>
      </c>
      <c r="D77" s="19">
        <v>0</v>
      </c>
      <c r="E77" s="19">
        <v>0</v>
      </c>
      <c r="F77" s="20">
        <f>+D77+E77</f>
        <v>0</v>
      </c>
      <c r="G77" s="20">
        <v>0</v>
      </c>
      <c r="H77" s="20"/>
      <c r="I77" s="19">
        <f>+F77-G77</f>
        <v>0</v>
      </c>
    </row>
    <row r="78" spans="2:9" x14ac:dyDescent="0.2">
      <c r="B78" s="24"/>
      <c r="C78" s="23" t="s">
        <v>5</v>
      </c>
      <c r="D78" s="19">
        <v>0</v>
      </c>
      <c r="E78" s="19">
        <v>0</v>
      </c>
      <c r="F78" s="20">
        <f>+D78+E78</f>
        <v>0</v>
      </c>
      <c r="G78" s="20">
        <v>0</v>
      </c>
      <c r="H78" s="20"/>
      <c r="I78" s="19">
        <f>+F78-G78</f>
        <v>0</v>
      </c>
    </row>
    <row r="79" spans="2:9" x14ac:dyDescent="0.2">
      <c r="B79" s="24"/>
      <c r="C79" s="23" t="s">
        <v>4</v>
      </c>
      <c r="D79" s="19">
        <v>0</v>
      </c>
      <c r="E79" s="19">
        <v>0</v>
      </c>
      <c r="F79" s="20">
        <f>+D79+E79</f>
        <v>0</v>
      </c>
      <c r="G79" s="20">
        <v>0</v>
      </c>
      <c r="H79" s="20"/>
      <c r="I79" s="19">
        <f>+F79-G79</f>
        <v>0</v>
      </c>
    </row>
    <row r="80" spans="2:9" x14ac:dyDescent="0.2">
      <c r="B80" s="24"/>
      <c r="C80" s="23" t="s">
        <v>3</v>
      </c>
      <c r="D80" s="19">
        <v>0</v>
      </c>
      <c r="E80" s="19">
        <v>0</v>
      </c>
      <c r="F80" s="20">
        <f>+D80+E80</f>
        <v>0</v>
      </c>
      <c r="G80" s="20">
        <v>0</v>
      </c>
      <c r="H80" s="20"/>
      <c r="I80" s="19">
        <f>+F80-G80</f>
        <v>0</v>
      </c>
    </row>
    <row r="81" spans="1:10" x14ac:dyDescent="0.2">
      <c r="B81" s="22"/>
      <c r="C81" s="21" t="s">
        <v>2</v>
      </c>
      <c r="D81" s="19">
        <v>0</v>
      </c>
      <c r="E81" s="19">
        <v>0</v>
      </c>
      <c r="F81" s="20">
        <f>+D81+E81</f>
        <v>0</v>
      </c>
      <c r="G81" s="20">
        <v>0</v>
      </c>
      <c r="H81" s="20"/>
      <c r="I81" s="19">
        <f>+F81-G81</f>
        <v>0</v>
      </c>
    </row>
    <row r="82" spans="1:10" s="14" customFormat="1" x14ac:dyDescent="0.2">
      <c r="A82" s="15"/>
      <c r="B82" s="18"/>
      <c r="C82" s="17" t="s">
        <v>1</v>
      </c>
      <c r="D82" s="16">
        <f>+SUM(D10,D18,D28,D38,D48,D58,D62,D70,D74)</f>
        <v>387567324</v>
      </c>
      <c r="E82" s="16">
        <f>+SUM(E10,E18,E28,E38,E48,E58,E62,E70,E74)</f>
        <v>51188192.530000001</v>
      </c>
      <c r="F82" s="16">
        <f>+SUM(F10,F18,F28,F38,F48,F58,F62,F70,F74)</f>
        <v>438755516.53000003</v>
      </c>
      <c r="G82" s="16">
        <f>+SUM(G10,G18,G28,G38,G48,G58,G62,G70,G74)</f>
        <v>74917440.239999995</v>
      </c>
      <c r="H82" s="16">
        <f>+SUM(H10,H18,H28,H38,H48,H58,H62,H70,H74)</f>
        <v>73314336.150000006</v>
      </c>
      <c r="I82" s="16">
        <f>+SUM(I10,I18,I28,I38,I48,I58,I62,I70,I74)</f>
        <v>363838076.29000008</v>
      </c>
      <c r="J82" s="15"/>
    </row>
    <row r="84" spans="1:10" x14ac:dyDescent="0.2">
      <c r="B84" s="13" t="s">
        <v>0</v>
      </c>
      <c r="F84" s="12"/>
      <c r="G84" s="12"/>
      <c r="H84" s="12"/>
      <c r="I84" s="12"/>
    </row>
    <row r="86" spans="1:10" x14ac:dyDescent="0.2">
      <c r="D86" s="12" t="str">
        <f>IF(D83=[2]CAdmon!D37," ","ERROR")</f>
        <v xml:space="preserve"> </v>
      </c>
      <c r="E86" s="12" t="str">
        <f>IF(E83=[2]CAdmon!E37," ","ERROR")</f>
        <v xml:space="preserve"> </v>
      </c>
      <c r="F86" s="12" t="str">
        <f>IF(F83=[2]CAdmon!F37," ","ERROR")</f>
        <v xml:space="preserve"> </v>
      </c>
      <c r="G86" s="12" t="str">
        <f>IF(G83=[2]CAdmon!H37," ","ERROR")</f>
        <v xml:space="preserve"> </v>
      </c>
      <c r="H86" s="12" t="str">
        <f>IF(H83=[2]CAdmon!J37," ","ERROR")</f>
        <v xml:space="preserve"> </v>
      </c>
      <c r="I86" s="12" t="str">
        <f>IF(I83=[2]CAdmon!K37," ","ERROR")</f>
        <v xml:space="preserve"> </v>
      </c>
    </row>
    <row r="87" spans="1:10" x14ac:dyDescent="0.2">
      <c r="C87" s="11"/>
      <c r="I87" s="10"/>
    </row>
    <row r="88" spans="1:10" x14ac:dyDescent="0.2">
      <c r="C88" s="9" t="str">
        <f>+[2]EA!$C$62</f>
        <v>Mtro. Alberto de la Luz Socorro Diosdado</v>
      </c>
      <c r="G88" s="8"/>
      <c r="H88" s="7" t="str">
        <f>+[1]CTG!F30</f>
        <v>Lic. Lucía González Muñoz</v>
      </c>
      <c r="I88" s="6"/>
    </row>
    <row r="89" spans="1:10" x14ac:dyDescent="0.2">
      <c r="C89" s="5" t="str">
        <f>+[2]EA!$C$63</f>
        <v>Director General</v>
      </c>
      <c r="H89" s="4" t="str">
        <f>+[1]CTG!F31</f>
        <v>Directora de Administración</v>
      </c>
      <c r="I89" s="3"/>
    </row>
  </sheetData>
  <mergeCells count="12">
    <mergeCell ref="B38:C38"/>
    <mergeCell ref="B48:C48"/>
    <mergeCell ref="B58:C58"/>
    <mergeCell ref="B1:I1"/>
    <mergeCell ref="B2:I2"/>
    <mergeCell ref="B3:I3"/>
    <mergeCell ref="B7:C9"/>
    <mergeCell ref="D7:H7"/>
    <mergeCell ref="I7:I8"/>
    <mergeCell ref="B10:C10"/>
    <mergeCell ref="B18:C18"/>
    <mergeCell ref="B28:C28"/>
  </mergeCells>
  <pageMargins left="0.9055118110236221" right="0.70866141732283472" top="0.43307086614173229" bottom="0.74803149606299213" header="0.31496062992125984" footer="0.31496062992125984"/>
  <pageSetup scale="76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2019-04-21T12:41:46Z</dcterms:created>
  <dcterms:modified xsi:type="dcterms:W3CDTF">2019-04-21T12:42:03Z</dcterms:modified>
</cp:coreProperties>
</file>