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la.ariasm\Documents\Respaldo Karla Arias\Karla Arias. Direccion de Admon\DOCUMENTOS\2019\ESTADOS FINANCIEROS DIGITALES\INFORMACION TRIMESTRAL\INFORMACION CONTABLE\"/>
    </mc:Choice>
  </mc:AlternateContent>
  <bookViews>
    <workbookView xWindow="0" yWindow="0" windowWidth="20490" windowHeight="7050"/>
  </bookViews>
  <sheets>
    <sheet name="Notas P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'Notas PE'!$A$1:$J$235</definedName>
    <definedName name="A" localSheetId="0">[2]ECABR!#REF!</definedName>
    <definedName name="A">[2]ECABR!#REF!</definedName>
    <definedName name="A_impresión_IM" localSheetId="0">[2]ECABR!#REF!</definedName>
    <definedName name="A_impresión_IM">[2]ECABR!#REF!</definedName>
    <definedName name="abc" localSheetId="0">[3]TOTAL!#REF!</definedName>
    <definedName name="abc">[3]TOTAL!#REF!</definedName>
    <definedName name="_xlnm.Extract" localSheetId="0">[4]EGRESOS!#REF!</definedName>
    <definedName name="_xlnm.Extract">[4]EGRESOS!#REF!</definedName>
    <definedName name="B" localSheetId="0">[4]EGRESOS!#REF!</definedName>
    <definedName name="B">[4]EGRESOS!#REF!</definedName>
    <definedName name="BASE" localSheetId="0">#REF!</definedName>
    <definedName name="BASE">#REF!</definedName>
    <definedName name="_xlnm.Database" localSheetId="0">[6]REPORTO!#REF!</definedName>
    <definedName name="_xlnm.Database">[6]REPORTO!#REF!</definedName>
    <definedName name="cba" localSheetId="0">[3]TOTAL!#REF!</definedName>
    <definedName name="cba">[3]TOTAL!#REF!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[7]T1705HF!$B$20:$B$20</definedName>
    <definedName name="ju" localSheetId="0">[6]REPORTO!#REF!</definedName>
    <definedName name="ju">[6]REPORTO!#REF!</definedName>
    <definedName name="mao" localSheetId="0">[2]ECABR!#REF!</definedName>
    <definedName name="mao">[2]ECABR!#REF!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TCAIE">[8]CH1902!$B$20:$B$20</definedName>
    <definedName name="TCFEEIS" localSheetId="0">#REF!</definedName>
    <definedName name="TCFEEIS">#REF!</definedName>
    <definedName name="_xlnm.Print_Titles" localSheetId="0">'Notas PE'!$1:$4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16" i="1" s="1"/>
  <c r="I29" i="1"/>
  <c r="I39" i="1"/>
  <c r="I51" i="1"/>
  <c r="I62" i="1"/>
  <c r="J68" i="1"/>
  <c r="J74" i="1"/>
  <c r="J78" i="1"/>
  <c r="J85" i="1" s="1"/>
  <c r="J80" i="1"/>
  <c r="J89" i="1"/>
  <c r="J94" i="1"/>
  <c r="J96" i="1"/>
  <c r="J101" i="1"/>
  <c r="J105" i="1"/>
  <c r="J111" i="1"/>
  <c r="J114" i="1"/>
  <c r="J117" i="1"/>
  <c r="J120" i="1" s="1"/>
  <c r="I131" i="1"/>
  <c r="J136" i="1"/>
  <c r="J141" i="1" s="1"/>
  <c r="J137" i="1"/>
  <c r="J138" i="1"/>
  <c r="J139" i="1"/>
  <c r="J140" i="1"/>
  <c r="H141" i="1"/>
  <c r="I141" i="1"/>
  <c r="J145" i="1"/>
  <c r="J150" i="1"/>
  <c r="J158" i="1"/>
  <c r="J161" i="1" s="1"/>
  <c r="H165" i="1"/>
  <c r="I165" i="1"/>
  <c r="J166" i="1"/>
  <c r="J167" i="1"/>
  <c r="J168" i="1"/>
  <c r="J169" i="1"/>
  <c r="J170" i="1"/>
  <c r="J171" i="1"/>
  <c r="H172" i="1"/>
  <c r="I172" i="1"/>
  <c r="J172" i="1"/>
  <c r="J173" i="1"/>
  <c r="H174" i="1"/>
  <c r="I174" i="1"/>
  <c r="J174" i="1"/>
  <c r="I180" i="1"/>
  <c r="J191" i="1" s="1"/>
  <c r="I187" i="1"/>
  <c r="I196" i="1"/>
  <c r="I218" i="1"/>
  <c r="J226" i="1"/>
  <c r="J231" i="1"/>
  <c r="J233" i="1" s="1"/>
  <c r="J232" i="1"/>
  <c r="H233" i="1"/>
  <c r="I233" i="1"/>
</calcChain>
</file>

<file path=xl/sharedStrings.xml><?xml version="1.0" encoding="utf-8"?>
<sst xmlns="http://schemas.openxmlformats.org/spreadsheetml/2006/main" count="269" uniqueCount="191">
  <si>
    <t>Total</t>
  </si>
  <si>
    <t>Custodia de Valores</t>
  </si>
  <si>
    <t>Valores en Custodia</t>
  </si>
  <si>
    <t>Flujo</t>
  </si>
  <si>
    <t xml:space="preserve">Saldo Final </t>
  </si>
  <si>
    <t>Saldo Inicial</t>
  </si>
  <si>
    <t>Nombre de la Cuenta</t>
  </si>
  <si>
    <t>Cuenta</t>
  </si>
  <si>
    <t>Avales y garantías</t>
  </si>
  <si>
    <t>c) Notas de memoria (Cuentas de Orden)</t>
  </si>
  <si>
    <t>4. Total de Gasto Contable (4 = 1 - 2 + 3)</t>
  </si>
  <si>
    <t>Otros Gastos Contables No Presupuestarios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</si>
  <si>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</si>
  <si>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</si>
  <si>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</si>
  <si>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</si>
  <si>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</si>
  <si>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Estimaciones, Depreciaciones, Deterioros, Obsolescencia y Amortizaciones</t>
  </si>
  <si>
    <t>3. Más Gastos Contables No Presupuestarios</t>
  </si>
  <si>
    <t>Otros Egresos Presupuestarios No Contables</t>
  </si>
  <si>
    <t>2.21</t>
  </si>
  <si>
    <t>Adeudos de Ejercicios Fiscales Anteriores (ADEFAS)</t>
  </si>
  <si>
    <t>2.20</t>
  </si>
  <si>
    <t>Amortización de la Deuda Pública</t>
  </si>
  <si>
    <t>2.19</t>
  </si>
  <si>
    <t>Provisiones para Contingencias y Otras Erogaciones Especiales</t>
  </si>
  <si>
    <t>2.18</t>
  </si>
  <si>
    <t>Inversiones en Fideicomisos, Mandatos y Otros Análogos</t>
  </si>
  <si>
    <t>2.17</t>
  </si>
  <si>
    <t>Concesión de Préstamos</t>
  </si>
  <si>
    <t>2.16</t>
  </si>
  <si>
    <t>Compra de Títulos y Valores</t>
  </si>
  <si>
    <t>2.15</t>
  </si>
  <si>
    <t>Acciones y Participaciones de Capital</t>
  </si>
  <si>
    <t>2.14</t>
  </si>
  <si>
    <t>Obra Pública en Bienes Propios</t>
  </si>
  <si>
    <t>2.13</t>
  </si>
  <si>
    <t>Obra Pública en Bienes de Dominio Público</t>
  </si>
  <si>
    <t>2.12</t>
  </si>
  <si>
    <t>Activos Intangibles</t>
  </si>
  <si>
    <t>2.11</t>
  </si>
  <si>
    <t>Bienes Inmuebles</t>
  </si>
  <si>
    <t>2.10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</si>
  <si>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</si>
  <si>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</si>
  <si>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</si>
  <si>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</si>
  <si>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</si>
  <si>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</si>
  <si>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</si>
  <si>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Materiales y Suministros</t>
  </si>
  <si>
    <t>Materias Primas y Materiales de Producción y Comercialización</t>
  </si>
  <si>
    <t>2. Menos Egresos Presupuestarios No Contables</t>
  </si>
  <si>
    <t>1. Total de Egresos Presupuestarios</t>
  </si>
  <si>
    <t>Importe</t>
  </si>
  <si>
    <t>Parcial</t>
  </si>
  <si>
    <t>Nombre</t>
  </si>
  <si>
    <t>Conciliación entre los egresos presupuestarios y los gastos contables</t>
  </si>
  <si>
    <t>4. Ingresos Contables (4 = 1 + 2 - 3)</t>
  </si>
  <si>
    <t>Otros Ingresos Presupuestarios No Contables</t>
  </si>
  <si>
    <t>Ingresos Derivados de Financiamientos</t>
  </si>
  <si>
    <t>Aprovechamientos Patrimoniales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</si>
  <si>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</si>
  <si>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</si>
  <si>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</si>
  <si>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</si>
  <si>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</si>
  <si>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</si>
  <si>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Ingresos Financieros</t>
  </si>
  <si>
    <t>2. Más Ingresos Contables No Presupuestarios</t>
  </si>
  <si>
    <t>1. Total de Ingresos Presupuestarios</t>
  </si>
  <si>
    <t>Conciliación entre los ingresos presupuestarios y contables</t>
  </si>
  <si>
    <t>Inversión pública no capitalizable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</si>
  <si>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</si>
  <si>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</si>
  <si>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</si>
  <si>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</si>
  <si>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</si>
  <si>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Estimaciones, depreciaciones, deterioros, obsolescencia y amortizaciones</t>
  </si>
  <si>
    <t>Otros gastos y pérdidas extraordinarias</t>
  </si>
  <si>
    <t>Conciliación del flujo de efectivo</t>
  </si>
  <si>
    <t>Licencias</t>
  </si>
  <si>
    <t>Software</t>
  </si>
  <si>
    <t>Colecciones, Obras de Arte y Objetos Valiosos</t>
  </si>
  <si>
    <t>Bienes Muebles</t>
  </si>
  <si>
    <t>Construcciones en Proceso en Bienes Propios</t>
  </si>
  <si>
    <t>Construcciones en Proceso en Bienes de Dominio Público</t>
  </si>
  <si>
    <t>Edificios No Habitacionales</t>
  </si>
  <si>
    <t>Terrenos</t>
  </si>
  <si>
    <t>Bienes Inmuebles, Infraestructura y Construcciones en Proceso</t>
  </si>
  <si>
    <t>Adquisición bienes muebles e inmuebles</t>
  </si>
  <si>
    <t>Depósitos de Fondos de Terceros en Garantía y/o Administración</t>
  </si>
  <si>
    <t>Inversiones Temporales (Hasta 3 meses)</t>
  </si>
  <si>
    <t>Bancos/Dependencias y otros</t>
  </si>
  <si>
    <t>Bancos/Tesorería</t>
  </si>
  <si>
    <t>Efectivo</t>
  </si>
  <si>
    <t>30 de junio</t>
  </si>
  <si>
    <t>30 de septiembre</t>
  </si>
  <si>
    <t>Flujo de efectivo</t>
  </si>
  <si>
    <t>IV) Notas al Estado de Flujos de Efectivo</t>
  </si>
  <si>
    <t>Revalúos</t>
  </si>
  <si>
    <t>Resultados de Ejercicios Anteriores</t>
  </si>
  <si>
    <t>Resultados del Ejercicio: (Ahorro/ Desahorro)</t>
  </si>
  <si>
    <t>Actualizaciones de la Hacienda Pública/Patrimonio</t>
  </si>
  <si>
    <t>Donaciones de Capital</t>
  </si>
  <si>
    <t>Aportaciones</t>
  </si>
  <si>
    <t>Hacienda Pública/Patrimonio Contribuido</t>
  </si>
  <si>
    <t>III) Notas al Estado de Variación en la Hacienda Pública</t>
  </si>
  <si>
    <t>OTROS GASTOS Y PÉRDIDAS EXTRAORDINARIAS</t>
  </si>
  <si>
    <t>Gastos de la Deuda Pública</t>
  </si>
  <si>
    <t>Intereses de la Deuda Pública</t>
  </si>
  <si>
    <t>Intereses, Comisiones y Otros Gastos de Deuda Pública</t>
  </si>
  <si>
    <t>Participaciones</t>
  </si>
  <si>
    <t xml:space="preserve">Participaciones y Aportaciones 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</si>
  <si>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</si>
  <si>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</si>
  <si>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</si>
  <si>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</si>
  <si>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</si>
  <si>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</t>
  </si>
  <si>
    <t>Servicios Generales</t>
  </si>
  <si>
    <t>Servicios Personales</t>
  </si>
  <si>
    <t>Gastos de Funcionamiento</t>
  </si>
  <si>
    <t>Gastos y otras pérdidas</t>
  </si>
  <si>
    <t>Gastos</t>
  </si>
  <si>
    <t>Transferencias Internas y Asignaciones del Sector Público</t>
  </si>
  <si>
    <t>Transferencias, Asignaciones, Subsidios y Otras ayudas</t>
  </si>
  <si>
    <t>Incentivos derivados de la Colaboración Fiscal</t>
  </si>
  <si>
    <t>Convenios</t>
  </si>
  <si>
    <t>Participaciones, Aportaciones, Convenios, Incentivos Derivados de la Colaboración Fiscal y Fondos Distintos de Aportaciones</t>
  </si>
  <si>
    <t>Participaciones, Aportaciones, Convenios, Incentivos Derivados de la Colaboración Fiscal, Fondos Distintos de Aportaciones, Transferencias, Asignaciones, Subsidios y Subvenciones, y Pensiones y Jubilaciones</t>
  </si>
  <si>
    <t>Ingresos por Venta de Bienes y Prestación de Servicios</t>
  </si>
  <si>
    <t>Otros Aprovechamientos</t>
  </si>
  <si>
    <t>Accesorios</t>
  </si>
  <si>
    <t>Multas</t>
  </si>
  <si>
    <t>Aprovechamientos</t>
  </si>
  <si>
    <t>Productos Derivados del Uso y Aprovechamiento de Bienes No Sujetos a Régimen de Dominio Público</t>
  </si>
  <si>
    <t>Productos</t>
  </si>
  <si>
    <t>Derechos por Prestación de Servicios</t>
  </si>
  <si>
    <t>Derechos por el Uso, Goce, Aprovechamiento o Explotación de Bienes del Dominio Público</t>
  </si>
  <si>
    <t>Derechos</t>
  </si>
  <si>
    <t>Impuestos Sobre Nóminas y Asimilables</t>
  </si>
  <si>
    <t>Impuestos Sobre la Producción, el Consumo y las Transacciones</t>
  </si>
  <si>
    <t>Impuestos Sobre el Patrimonio</t>
  </si>
  <si>
    <t>Impuestos Sobre los Ingresos</t>
  </si>
  <si>
    <t>Impuestos</t>
  </si>
  <si>
    <t>Ingresos de Gestión</t>
  </si>
  <si>
    <t xml:space="preserve">Ingreso </t>
  </si>
  <si>
    <t>II) Notas al Estado de Actividades</t>
  </si>
  <si>
    <t>Otras cuentas por pagar a corto plazo</t>
  </si>
  <si>
    <t>Retenciones y contribuciones por pagar a corto plazo</t>
  </si>
  <si>
    <t>Participaciones y aportaciones por pagar a corto plazo</t>
  </si>
  <si>
    <t>Contratistas por obras públicas por pagar a corto plazo</t>
  </si>
  <si>
    <t>Proveedores por pagar a corto plazo</t>
  </si>
  <si>
    <t>Servicios personales por pagar a corto plazo</t>
  </si>
  <si>
    <t>Cuentas por pagar a Corto Plazo</t>
  </si>
  <si>
    <t>Pasivo</t>
  </si>
  <si>
    <t>Otros activos diferidos</t>
  </si>
  <si>
    <t>Amortización acumulada de activos intangibles</t>
  </si>
  <si>
    <t>Depreciación acumulada de bienes muebles</t>
  </si>
  <si>
    <t>Depreciación acumulada de bienes inmuebles</t>
  </si>
  <si>
    <t>Bienes muebles</t>
  </si>
  <si>
    <t>Bienes inmuebles, infraestructura y construcciones en proceso</t>
  </si>
  <si>
    <t>Bienes muebles, inmuebles e intangibles</t>
  </si>
  <si>
    <t>Participaciones y aportaciones de capital</t>
  </si>
  <si>
    <t>Fideicomisos, Mandatos y Contratos análogos</t>
  </si>
  <si>
    <t>Títulos y valores a largo plazo</t>
  </si>
  <si>
    <t>Inversiones financieras</t>
  </si>
  <si>
    <t>El poder ejecutivo del Estado, no reporta saldo en las cuentas de inventarios</t>
  </si>
  <si>
    <t>Bienes disponibles para su consumo (Inventarios)</t>
  </si>
  <si>
    <t>Prestamos otorgados a largo plazo</t>
  </si>
  <si>
    <t>Deudores diversos a largo plazo</t>
  </si>
  <si>
    <t>Anticipo a Contratistas por Obras Públicas a Corto Plazo</t>
  </si>
  <si>
    <t>Anticipo a Proveedores por Adquisición de Bienes y Prestación 
de Servicios a Corto Plazo</t>
  </si>
  <si>
    <t>Prestamos otorgados a corto plazo</t>
  </si>
  <si>
    <t>Ingresos por recuperar a corto plazo</t>
  </si>
  <si>
    <t>Deudores diversos por cobrar a corto plazo</t>
  </si>
  <si>
    <t>Cuentas por cobrar a corto plazo</t>
  </si>
  <si>
    <t>Inversiones financieras de corto plazo</t>
  </si>
  <si>
    <t>Derechos a recibir efectivo y equivalentes y bienes o servicios a recibir</t>
  </si>
  <si>
    <t>Depósitos de fondos de terceres en garantía y/o Administración</t>
  </si>
  <si>
    <t>Inversiones temporales</t>
  </si>
  <si>
    <t>Bancos/Dependencias</t>
  </si>
  <si>
    <t>Efectivo y equivalentes</t>
  </si>
  <si>
    <t>Activo</t>
  </si>
  <si>
    <t>I) Notas al Estado de Situación Financiera</t>
  </si>
  <si>
    <t>b) Notas de Desglose</t>
  </si>
  <si>
    <t>(Cifras en Pesos)</t>
  </si>
  <si>
    <t>Al 31 de Diciembre de 2019</t>
  </si>
  <si>
    <t>Notas a los Estados Financieros</t>
  </si>
  <si>
    <t>Colegio de Educación Profesional Técnica del Estado de Guanajauto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</si>
</sst>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#,##0_ ;\-#,##0\ "/>
    <numFmt numFmtId="167" formatCode="_(* #,##0_);_(* \(#,##0\);_(* &quot;-&quot;_);_(@_)"/>
    <numFmt numFmtId="168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double">
        <color theme="0" tint="-0.34998626667073579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</cellStyleXfs>
  <cellXfs count="108">
    <xf numFmtId="0" fontId="0" fillId="0" borderId="0" xfId="0"/>
    <xf numFmtId="0" fontId="2" fillId="0" borderId="0" xfId="1" applyFont="1" applyAlignment="1">
      <alignment vertical="center"/>
    </xf>
    <xf numFmtId="164" fontId="2" fillId="0" borderId="0" xfId="2" applyNumberFormat="1" applyFont="1" applyAlignment="1">
      <alignment vertical="center"/>
    </xf>
    <xf numFmtId="0" fontId="2" fillId="0" borderId="0" xfId="1" applyFont="1" applyAlignment="1">
      <alignment horizontal="center" vertical="center"/>
    </xf>
    <xf numFmtId="165" fontId="3" fillId="0" borderId="1" xfId="2" applyNumberFormat="1" applyFont="1" applyFill="1" applyBorder="1" applyAlignment="1">
      <alignment horizontal="right" vertical="center" wrapText="1"/>
    </xf>
    <xf numFmtId="0" fontId="3" fillId="0" borderId="0" xfId="1" applyFont="1" applyBorder="1" applyAlignment="1">
      <alignment vertical="center"/>
    </xf>
    <xf numFmtId="4" fontId="2" fillId="0" borderId="0" xfId="1" applyNumberFormat="1" applyFont="1" applyAlignment="1">
      <alignment vertical="center"/>
    </xf>
    <xf numFmtId="165" fontId="3" fillId="0" borderId="0" xfId="2" applyNumberFormat="1" applyFont="1" applyFill="1" applyBorder="1" applyAlignment="1">
      <alignment horizontal="right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3" borderId="0" xfId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0" fontId="5" fillId="4" borderId="0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164" fontId="2" fillId="0" borderId="0" xfId="2" applyNumberFormat="1" applyFont="1" applyFill="1" applyAlignment="1">
      <alignment vertical="center"/>
    </xf>
    <xf numFmtId="1" fontId="6" fillId="0" borderId="3" xfId="2" applyNumberFormat="1" applyFont="1" applyFill="1" applyBorder="1" applyAlignment="1">
      <alignment horizontal="right" vertical="center" wrapText="1" indent="1"/>
    </xf>
    <xf numFmtId="1" fontId="2" fillId="0" borderId="3" xfId="2" applyNumberFormat="1" applyFont="1" applyFill="1" applyBorder="1" applyAlignment="1">
      <alignment horizontal="right" vertical="center"/>
    </xf>
    <xf numFmtId="164" fontId="2" fillId="0" borderId="3" xfId="2" applyNumberFormat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vertical="center"/>
    </xf>
    <xf numFmtId="0" fontId="6" fillId="0" borderId="3" xfId="3" applyFont="1" applyFill="1" applyBorder="1" applyAlignment="1">
      <alignment vertical="center"/>
    </xf>
    <xf numFmtId="1" fontId="3" fillId="0" borderId="3" xfId="2" applyNumberFormat="1" applyFont="1" applyFill="1" applyBorder="1" applyAlignment="1">
      <alignment horizontal="right" vertical="center"/>
    </xf>
    <xf numFmtId="0" fontId="2" fillId="0" borderId="3" xfId="3" applyFont="1" applyFill="1" applyBorder="1" applyAlignment="1">
      <alignment vertical="center"/>
    </xf>
    <xf numFmtId="0" fontId="2" fillId="0" borderId="3" xfId="3" applyNumberFormat="1" applyFont="1" applyFill="1" applyBorder="1" applyAlignment="1">
      <alignment horizontal="center" vertical="center"/>
    </xf>
    <xf numFmtId="1" fontId="3" fillId="0" borderId="3" xfId="2" applyNumberFormat="1" applyFont="1" applyFill="1" applyBorder="1" applyAlignment="1">
      <alignment horizontal="right" vertical="center" wrapText="1" indent="1"/>
    </xf>
    <xf numFmtId="166" fontId="2" fillId="0" borderId="3" xfId="2" applyNumberFormat="1" applyFont="1" applyFill="1" applyBorder="1" applyAlignment="1">
      <alignment horizontal="right" vertical="center"/>
    </xf>
    <xf numFmtId="0" fontId="3" fillId="0" borderId="3" xfId="3" applyFont="1" applyFill="1" applyBorder="1" applyAlignment="1">
      <alignment vertical="center"/>
    </xf>
    <xf numFmtId="49" fontId="2" fillId="0" borderId="3" xfId="3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vertical="center"/>
    </xf>
    <xf numFmtId="1" fontId="7" fillId="0" borderId="3" xfId="2" applyNumberFormat="1" applyFont="1" applyFill="1" applyBorder="1" applyAlignment="1">
      <alignment horizontal="right"/>
    </xf>
    <xf numFmtId="0" fontId="3" fillId="0" borderId="3" xfId="1" applyFont="1" applyFill="1" applyBorder="1" applyAlignment="1">
      <alignment horizontal="left" vertical="center"/>
    </xf>
    <xf numFmtId="43" fontId="3" fillId="2" borderId="0" xfId="2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vertical="center"/>
    </xf>
    <xf numFmtId="0" fontId="2" fillId="0" borderId="0" xfId="1" applyFont="1" applyFill="1" applyAlignment="1">
      <alignment horizontal="center" vertical="center"/>
    </xf>
    <xf numFmtId="166" fontId="3" fillId="0" borderId="3" xfId="2" applyNumberFormat="1" applyFont="1" applyFill="1" applyBorder="1" applyAlignment="1">
      <alignment horizontal="right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2" fillId="0" borderId="3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2" fillId="0" borderId="3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3" fillId="2" borderId="0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3" fontId="3" fillId="0" borderId="4" xfId="2" applyNumberFormat="1" applyFont="1" applyFill="1" applyBorder="1" applyAlignment="1">
      <alignment horizontal="right" vertical="center" wrapText="1"/>
    </xf>
    <xf numFmtId="0" fontId="3" fillId="0" borderId="5" xfId="1" applyFont="1" applyBorder="1" applyAlignment="1">
      <alignment vertical="center"/>
    </xf>
    <xf numFmtId="166" fontId="2" fillId="5" borderId="6" xfId="2" applyNumberFormat="1" applyFont="1" applyFill="1" applyBorder="1" applyAlignment="1">
      <alignment horizontal="right" vertical="center" wrapText="1"/>
    </xf>
    <xf numFmtId="164" fontId="2" fillId="0" borderId="6" xfId="2" applyNumberFormat="1" applyFont="1" applyBorder="1" applyAlignment="1">
      <alignment vertical="center"/>
    </xf>
    <xf numFmtId="0" fontId="2" fillId="0" borderId="6" xfId="1" applyFont="1" applyBorder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166" fontId="3" fillId="5" borderId="6" xfId="2" applyNumberFormat="1" applyFont="1" applyFill="1" applyBorder="1" applyAlignment="1">
      <alignment horizontal="right" vertical="center" wrapText="1"/>
    </xf>
    <xf numFmtId="0" fontId="3" fillId="0" borderId="6" xfId="1" applyFont="1" applyBorder="1" applyAlignment="1">
      <alignment horizontal="left" vertical="center"/>
    </xf>
    <xf numFmtId="0" fontId="3" fillId="0" borderId="6" xfId="1" applyFont="1" applyBorder="1" applyAlignment="1">
      <alignment horizontal="center" vertical="center"/>
    </xf>
    <xf numFmtId="0" fontId="3" fillId="2" borderId="0" xfId="1" applyFont="1" applyFill="1" applyAlignment="1">
      <alignment vertical="center"/>
    </xf>
    <xf numFmtId="167" fontId="3" fillId="0" borderId="0" xfId="2" applyNumberFormat="1" applyFont="1" applyFill="1" applyAlignment="1">
      <alignment vertical="center"/>
    </xf>
    <xf numFmtId="0" fontId="3" fillId="0" borderId="7" xfId="1" applyFont="1" applyBorder="1" applyAlignment="1">
      <alignment horizontal="left" vertical="center"/>
    </xf>
    <xf numFmtId="0" fontId="2" fillId="0" borderId="3" xfId="1" applyFont="1" applyBorder="1" applyAlignment="1">
      <alignment vertical="center"/>
    </xf>
    <xf numFmtId="3" fontId="2" fillId="0" borderId="3" xfId="2" applyNumberFormat="1" applyFont="1" applyFill="1" applyBorder="1" applyAlignment="1">
      <alignment horizontal="right" vertical="center" wrapText="1"/>
    </xf>
    <xf numFmtId="164" fontId="2" fillId="0" borderId="3" xfId="2" applyNumberFormat="1" applyFont="1" applyBorder="1" applyAlignment="1">
      <alignment vertical="center"/>
    </xf>
    <xf numFmtId="0" fontId="2" fillId="0" borderId="3" xfId="1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3" fontId="3" fillId="0" borderId="3" xfId="2" applyNumberFormat="1" applyFont="1" applyFill="1" applyBorder="1" applyAlignment="1">
      <alignment horizontal="right" vertical="center" wrapText="1"/>
    </xf>
    <xf numFmtId="0" fontId="3" fillId="0" borderId="3" xfId="1" applyFont="1" applyBorder="1" applyAlignment="1">
      <alignment horizontal="left" vertical="center"/>
    </xf>
    <xf numFmtId="0" fontId="3" fillId="0" borderId="3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3" xfId="1" applyFont="1" applyBorder="1" applyAlignment="1">
      <alignment vertical="center"/>
    </xf>
    <xf numFmtId="0" fontId="3" fillId="2" borderId="2" xfId="1" applyFont="1" applyFill="1" applyBorder="1" applyAlignment="1">
      <alignment horizontal="center" vertical="center"/>
    </xf>
    <xf numFmtId="0" fontId="8" fillId="0" borderId="0" xfId="1" applyFont="1" applyAlignment="1">
      <alignment vertical="center"/>
    </xf>
    <xf numFmtId="3" fontId="2" fillId="0" borderId="3" xfId="1" applyNumberFormat="1" applyFont="1" applyBorder="1" applyAlignment="1">
      <alignment vertical="center"/>
    </xf>
    <xf numFmtId="0" fontId="2" fillId="0" borderId="3" xfId="1" applyNumberFormat="1" applyFont="1" applyBorder="1" applyAlignment="1">
      <alignment horizontal="center" vertical="center"/>
    </xf>
    <xf numFmtId="0" fontId="3" fillId="6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 wrapText="1"/>
    </xf>
    <xf numFmtId="165" fontId="3" fillId="0" borderId="3" xfId="2" applyNumberFormat="1" applyFont="1" applyFill="1" applyBorder="1" applyAlignment="1">
      <alignment horizontal="right" vertical="center" wrapText="1"/>
    </xf>
    <xf numFmtId="3" fontId="2" fillId="0" borderId="0" xfId="1" applyNumberFormat="1" applyFont="1" applyAlignment="1">
      <alignment vertical="center"/>
    </xf>
    <xf numFmtId="3" fontId="2" fillId="0" borderId="3" xfId="2" applyNumberFormat="1" applyFont="1" applyBorder="1" applyAlignment="1">
      <alignment vertical="center"/>
    </xf>
    <xf numFmtId="3" fontId="2" fillId="0" borderId="3" xfId="2" applyNumberFormat="1" applyFont="1" applyBorder="1" applyAlignment="1">
      <alignment horizontal="center" vertical="center"/>
    </xf>
    <xf numFmtId="0" fontId="3" fillId="7" borderId="0" xfId="1" applyFont="1" applyFill="1" applyBorder="1" applyAlignment="1">
      <alignment horizontal="left" vertical="center"/>
    </xf>
    <xf numFmtId="0" fontId="3" fillId="0" borderId="3" xfId="1" applyFont="1" applyBorder="1" applyAlignment="1">
      <alignment horizontal="left" vertical="center" wrapText="1"/>
    </xf>
    <xf numFmtId="0" fontId="3" fillId="3" borderId="0" xfId="1" applyFont="1" applyFill="1" applyBorder="1" applyAlignment="1">
      <alignment horizontal="left" vertical="center" wrapText="1"/>
    </xf>
    <xf numFmtId="3" fontId="2" fillId="0" borderId="0" xfId="2" applyNumberFormat="1" applyFont="1" applyAlignment="1">
      <alignment vertical="center"/>
    </xf>
    <xf numFmtId="3" fontId="2" fillId="0" borderId="0" xfId="2" applyNumberFormat="1" applyFont="1" applyAlignment="1">
      <alignment horizontal="center" vertical="center"/>
    </xf>
    <xf numFmtId="3" fontId="2" fillId="0" borderId="0" xfId="2" applyNumberFormat="1" applyFont="1" applyFill="1" applyBorder="1" applyAlignment="1">
      <alignment horizontal="right" vertical="center" wrapText="1"/>
    </xf>
    <xf numFmtId="0" fontId="2" fillId="0" borderId="3" xfId="1" applyFont="1" applyBorder="1" applyAlignment="1">
      <alignment horizontal="center" vertical="center" wrapText="1"/>
    </xf>
    <xf numFmtId="166" fontId="3" fillId="0" borderId="8" xfId="2" applyNumberFormat="1" applyFont="1" applyFill="1" applyBorder="1" applyAlignment="1">
      <alignment horizontal="right" vertical="center" wrapText="1"/>
    </xf>
    <xf numFmtId="166" fontId="2" fillId="5" borderId="3" xfId="2" applyNumberFormat="1" applyFont="1" applyFill="1" applyBorder="1" applyAlignment="1">
      <alignment horizontal="right" vertical="center" wrapText="1"/>
    </xf>
    <xf numFmtId="0" fontId="2" fillId="0" borderId="3" xfId="1" applyFont="1" applyBorder="1" applyAlignment="1">
      <alignment horizontal="left" vertical="center"/>
    </xf>
    <xf numFmtId="168" fontId="2" fillId="0" borderId="0" xfId="1" applyNumberFormat="1" applyFont="1" applyAlignment="1">
      <alignment vertical="center"/>
    </xf>
    <xf numFmtId="0" fontId="3" fillId="0" borderId="0" xfId="4" applyFont="1" applyFill="1" applyBorder="1" applyAlignment="1">
      <alignment horizontal="left" vertical="center" wrapText="1"/>
    </xf>
    <xf numFmtId="0" fontId="3" fillId="3" borderId="0" xfId="1" applyFont="1" applyFill="1" applyBorder="1" applyAlignment="1">
      <alignment horizontal="left" vertical="center"/>
    </xf>
    <xf numFmtId="164" fontId="3" fillId="0" borderId="0" xfId="2" applyNumberFormat="1" applyFont="1" applyFill="1" applyBorder="1" applyAlignment="1">
      <alignment horizontal="right" vertical="center" wrapText="1"/>
    </xf>
    <xf numFmtId="166" fontId="2" fillId="0" borderId="0" xfId="1" applyNumberFormat="1" applyFont="1" applyAlignment="1">
      <alignment vertical="center"/>
    </xf>
    <xf numFmtId="164" fontId="8" fillId="0" borderId="0" xfId="2" applyNumberFormat="1" applyFont="1" applyAlignment="1">
      <alignment vertical="center"/>
    </xf>
    <xf numFmtId="0" fontId="2" fillId="0" borderId="0" xfId="2" quotePrefix="1" applyNumberFormat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 indent="2"/>
    </xf>
    <xf numFmtId="166" fontId="3" fillId="0" borderId="0" xfId="2" applyNumberFormat="1" applyFont="1" applyFill="1" applyBorder="1" applyAlignment="1">
      <alignment horizontal="right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164" fontId="2" fillId="0" borderId="0" xfId="2" applyNumberFormat="1" applyFont="1" applyBorder="1" applyAlignment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left" vertical="center"/>
    </xf>
    <xf numFmtId="0" fontId="4" fillId="4" borderId="0" xfId="1" applyFont="1" applyFill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2" fillId="4" borderId="0" xfId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</cellXfs>
  <cellStyles count="5">
    <cellStyle name="Millares 2 4" xfId="2"/>
    <cellStyle name="Normal" xfId="0" builtinId="0"/>
    <cellStyle name="Normal 2 2" xfId="4"/>
    <cellStyle name="Normal 3 2 2" xfId="3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-GTO-CEPT-4T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Respaldo%20Karla%20Arias/Karla%20Arias.%20Direccion%20de%20Admon/DOCUMENTOS/2019/ESTADOS%20FINANCIEROS/ANUAL%202019/CPA%202019%20CEP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</sheetNames>
    <sheetDataSet>
      <sheetData sheetId="0">
        <row r="5">
          <cell r="B5">
            <v>99579857.120000005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CtasAdmvas 1"/>
      <sheetName val="CtasAdmvas  2"/>
      <sheetName val="CA"/>
      <sheetName val="CtasAdmvas 3"/>
      <sheetName val="COG"/>
      <sheetName val="CTG"/>
      <sheetName val="CFF"/>
      <sheetName val="EN"/>
      <sheetName val="ID"/>
      <sheetName val="GCP"/>
      <sheetName val="PPI"/>
      <sheetName val="FF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L235"/>
  <sheetViews>
    <sheetView showGridLines="0" tabSelected="1" zoomScale="90" zoomScaleNormal="90" workbookViewId="0">
      <selection sqref="A1:J1"/>
    </sheetView>
  </sheetViews>
  <sheetFormatPr baseColWidth="10" defaultRowHeight="14.25" customHeight="1" x14ac:dyDescent="0.25"/>
  <cols>
    <col min="1" max="1" width="3.140625" style="1" customWidth="1"/>
    <col min="2" max="2" width="2.5703125" style="1" customWidth="1"/>
    <col min="3" max="3" width="2.5703125" style="3" customWidth="1"/>
    <col min="4" max="4" width="3.7109375" style="3" customWidth="1"/>
    <col min="5" max="5" width="13.28515625" style="3" customWidth="1"/>
    <col min="6" max="6" width="5" style="3" customWidth="1"/>
    <col min="7" max="7" width="64.7109375" style="2" customWidth="1"/>
    <col min="8" max="9" width="19.85546875" style="2" customWidth="1"/>
    <col min="10" max="10" width="19.85546875" style="1" customWidth="1"/>
    <col min="11" max="11" width="2.42578125" style="1" customWidth="1"/>
    <col min="12" max="12" width="29.140625" style="1" customWidth="1"/>
    <col min="13" max="16384" width="11.42578125" style="1"/>
  </cols>
  <sheetData>
    <row r="1" spans="1:10" ht="14.25" customHeight="1" x14ac:dyDescent="0.25">
      <c r="A1" s="107" t="s">
        <v>190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4.25" customHeight="1" x14ac:dyDescent="0.25">
      <c r="A2" s="107" t="s">
        <v>189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14.2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0" ht="14.25" customHeight="1" x14ac:dyDescent="0.25">
      <c r="A4" s="106" t="s">
        <v>187</v>
      </c>
      <c r="B4" s="106"/>
      <c r="C4" s="106"/>
      <c r="D4" s="106"/>
      <c r="E4" s="106"/>
      <c r="F4" s="106"/>
      <c r="G4" s="106"/>
      <c r="H4" s="106"/>
      <c r="I4" s="106"/>
      <c r="J4" s="106"/>
    </row>
    <row r="5" spans="1:10" ht="14.25" customHeight="1" x14ac:dyDescent="0.25">
      <c r="C5" s="105"/>
      <c r="D5" s="105"/>
      <c r="E5" s="105"/>
      <c r="F5" s="105"/>
      <c r="G5" s="105"/>
      <c r="H5" s="105"/>
      <c r="I5" s="105"/>
      <c r="J5" s="105"/>
    </row>
    <row r="6" spans="1:10" ht="14.25" customHeight="1" x14ac:dyDescent="0.25">
      <c r="A6" s="13" t="s">
        <v>186</v>
      </c>
      <c r="B6" s="12"/>
      <c r="C6" s="104"/>
      <c r="D6" s="104"/>
      <c r="E6" s="103"/>
      <c r="F6" s="103"/>
      <c r="G6" s="103"/>
      <c r="H6" s="103"/>
      <c r="I6" s="103"/>
      <c r="J6" s="12"/>
    </row>
    <row r="7" spans="1:10" ht="14.25" customHeight="1" x14ac:dyDescent="0.25">
      <c r="B7" s="71" t="s">
        <v>185</v>
      </c>
      <c r="C7" s="71"/>
      <c r="D7" s="71"/>
      <c r="E7" s="71"/>
      <c r="F7" s="71"/>
      <c r="G7" s="71"/>
      <c r="H7" s="71"/>
      <c r="I7" s="71"/>
      <c r="J7" s="71"/>
    </row>
    <row r="8" spans="1:10" ht="14.25" customHeight="1" x14ac:dyDescent="0.25">
      <c r="C8" s="77" t="s">
        <v>184</v>
      </c>
      <c r="D8" s="77"/>
      <c r="E8" s="77"/>
      <c r="F8" s="77"/>
      <c r="G8" s="77"/>
      <c r="H8" s="77"/>
      <c r="I8" s="77"/>
      <c r="J8" s="77"/>
    </row>
    <row r="9" spans="1:10" s="14" customFormat="1" ht="14.25" customHeight="1" x14ac:dyDescent="0.25">
      <c r="D9" s="102" t="s">
        <v>183</v>
      </c>
      <c r="E9" s="102"/>
      <c r="F9" s="102"/>
      <c r="G9" s="102"/>
      <c r="H9" s="102"/>
      <c r="I9" s="102"/>
      <c r="J9" s="102"/>
    </row>
    <row r="10" spans="1:10" ht="14.25" customHeight="1" x14ac:dyDescent="0.25">
      <c r="A10" s="68">
        <v>1</v>
      </c>
      <c r="E10" s="8" t="s">
        <v>7</v>
      </c>
      <c r="F10" s="9" t="s">
        <v>6</v>
      </c>
      <c r="G10" s="9"/>
      <c r="H10" s="9"/>
      <c r="I10" s="97" t="s">
        <v>54</v>
      </c>
    </row>
    <row r="11" spans="1:10" ht="14.25" customHeight="1" x14ac:dyDescent="0.25">
      <c r="C11" s="1"/>
      <c r="D11" s="1"/>
      <c r="E11" s="61">
        <v>1111</v>
      </c>
      <c r="F11" s="86" t="s">
        <v>95</v>
      </c>
      <c r="G11" s="86"/>
      <c r="H11" s="86"/>
      <c r="I11" s="85">
        <v>0</v>
      </c>
    </row>
    <row r="12" spans="1:10" ht="14.25" customHeight="1" x14ac:dyDescent="0.25">
      <c r="C12" s="1"/>
      <c r="D12" s="1"/>
      <c r="E12" s="61">
        <v>1112</v>
      </c>
      <c r="F12" s="86" t="s">
        <v>94</v>
      </c>
      <c r="G12" s="86"/>
      <c r="H12" s="86"/>
      <c r="I12" s="85">
        <f>+[1]ESF!B5</f>
        <v>99579857.120000005</v>
      </c>
    </row>
    <row r="13" spans="1:10" ht="14.25" customHeight="1" x14ac:dyDescent="0.25">
      <c r="C13" s="1"/>
      <c r="D13" s="1"/>
      <c r="E13" s="61">
        <v>1113</v>
      </c>
      <c r="F13" s="86" t="s">
        <v>182</v>
      </c>
      <c r="G13" s="86"/>
      <c r="H13" s="86"/>
      <c r="I13" s="85">
        <v>0</v>
      </c>
    </row>
    <row r="14" spans="1:10" ht="14.25" customHeight="1" x14ac:dyDescent="0.25">
      <c r="C14" s="1"/>
      <c r="D14" s="1"/>
      <c r="E14" s="61">
        <v>1114</v>
      </c>
      <c r="F14" s="86" t="s">
        <v>181</v>
      </c>
      <c r="G14" s="86"/>
      <c r="H14" s="86"/>
      <c r="I14" s="85">
        <v>0</v>
      </c>
    </row>
    <row r="15" spans="1:10" ht="14.25" customHeight="1" x14ac:dyDescent="0.25">
      <c r="C15" s="1"/>
      <c r="D15" s="1"/>
      <c r="E15" s="61">
        <v>1116</v>
      </c>
      <c r="F15" s="86" t="s">
        <v>180</v>
      </c>
      <c r="G15" s="86"/>
      <c r="H15" s="86"/>
      <c r="I15" s="85">
        <v>0</v>
      </c>
    </row>
    <row r="16" spans="1:10" s="98" customFormat="1" ht="14.25" customHeight="1" thickBot="1" x14ac:dyDescent="0.3">
      <c r="C16" s="1"/>
      <c r="D16" s="1"/>
      <c r="E16" s="1"/>
      <c r="F16" s="56" t="s">
        <v>0</v>
      </c>
      <c r="G16" s="56"/>
      <c r="H16" s="56"/>
      <c r="I16" s="84">
        <f>+SUM(I11:I15)</f>
        <v>99579857.120000005</v>
      </c>
    </row>
    <row r="17" spans="1:10" s="98" customFormat="1" ht="14.25" customHeight="1" thickTop="1" x14ac:dyDescent="0.25">
      <c r="C17" s="1"/>
      <c r="D17" s="1"/>
      <c r="E17" s="101"/>
      <c r="F17" s="72"/>
      <c r="G17" s="96"/>
      <c r="H17" s="100"/>
      <c r="I17" s="2"/>
    </row>
    <row r="18" spans="1:10" s="98" customFormat="1" ht="14.25" customHeight="1" x14ac:dyDescent="0.25">
      <c r="A18" s="99">
        <v>2</v>
      </c>
      <c r="D18" s="89" t="s">
        <v>179</v>
      </c>
      <c r="E18" s="89"/>
      <c r="F18" s="89"/>
      <c r="G18" s="89"/>
      <c r="H18" s="89"/>
      <c r="I18" s="89"/>
      <c r="J18" s="89"/>
    </row>
    <row r="19" spans="1:10" ht="14.25" customHeight="1" x14ac:dyDescent="0.25">
      <c r="C19" s="1"/>
      <c r="D19" s="1"/>
      <c r="E19" s="8" t="s">
        <v>7</v>
      </c>
      <c r="F19" s="9" t="s">
        <v>6</v>
      </c>
      <c r="G19" s="9"/>
      <c r="H19" s="9"/>
      <c r="I19" s="97" t="s">
        <v>54</v>
      </c>
    </row>
    <row r="20" spans="1:10" ht="14.25" customHeight="1" x14ac:dyDescent="0.25">
      <c r="C20" s="1"/>
      <c r="D20" s="1"/>
      <c r="E20" s="61">
        <v>1121</v>
      </c>
      <c r="F20" s="86" t="s">
        <v>178</v>
      </c>
      <c r="G20" s="86"/>
      <c r="H20" s="86"/>
      <c r="I20" s="85">
        <v>125089.95</v>
      </c>
    </row>
    <row r="21" spans="1:10" ht="14.25" customHeight="1" x14ac:dyDescent="0.25">
      <c r="C21" s="1"/>
      <c r="D21" s="1"/>
      <c r="E21" s="61">
        <v>1122</v>
      </c>
      <c r="F21" s="86" t="s">
        <v>177</v>
      </c>
      <c r="G21" s="86"/>
      <c r="H21" s="86"/>
      <c r="I21" s="85">
        <v>1104299.78</v>
      </c>
    </row>
    <row r="22" spans="1:10" ht="14.25" customHeight="1" x14ac:dyDescent="0.25">
      <c r="C22" s="1"/>
      <c r="D22" s="1"/>
      <c r="E22" s="61">
        <v>1123</v>
      </c>
      <c r="F22" s="86" t="s">
        <v>176</v>
      </c>
      <c r="G22" s="86"/>
      <c r="H22" s="86"/>
      <c r="I22" s="85">
        <v>2317031.66</v>
      </c>
    </row>
    <row r="23" spans="1:10" ht="14.25" customHeight="1" x14ac:dyDescent="0.25">
      <c r="C23" s="1"/>
      <c r="D23" s="1"/>
      <c r="E23" s="61">
        <v>1124</v>
      </c>
      <c r="F23" s="86" t="s">
        <v>175</v>
      </c>
      <c r="G23" s="86"/>
      <c r="H23" s="86"/>
      <c r="I23" s="85">
        <v>0</v>
      </c>
    </row>
    <row r="24" spans="1:10" ht="14.25" customHeight="1" x14ac:dyDescent="0.25">
      <c r="C24" s="1"/>
      <c r="D24" s="1"/>
      <c r="E24" s="61">
        <v>1126</v>
      </c>
      <c r="F24" s="86" t="s">
        <v>174</v>
      </c>
      <c r="G24" s="86"/>
      <c r="H24" s="86"/>
      <c r="I24" s="85">
        <v>0</v>
      </c>
    </row>
    <row r="25" spans="1:10" ht="14.25" customHeight="1" x14ac:dyDescent="0.25">
      <c r="C25" s="1"/>
      <c r="D25" s="1"/>
      <c r="E25" s="61">
        <v>1131</v>
      </c>
      <c r="F25" s="86" t="s">
        <v>173</v>
      </c>
      <c r="G25" s="86"/>
      <c r="H25" s="86"/>
      <c r="I25" s="85">
        <v>0</v>
      </c>
    </row>
    <row r="26" spans="1:10" ht="14.25" customHeight="1" x14ac:dyDescent="0.25">
      <c r="C26" s="1"/>
      <c r="D26" s="1"/>
      <c r="E26" s="61">
        <v>1134</v>
      </c>
      <c r="F26" s="86" t="s">
        <v>172</v>
      </c>
      <c r="G26" s="86"/>
      <c r="H26" s="86"/>
      <c r="I26" s="85">
        <v>0</v>
      </c>
    </row>
    <row r="27" spans="1:10" ht="14.25" customHeight="1" x14ac:dyDescent="0.25">
      <c r="C27" s="1"/>
      <c r="D27" s="1"/>
      <c r="E27" s="61">
        <v>1222</v>
      </c>
      <c r="F27" s="86" t="s">
        <v>171</v>
      </c>
      <c r="G27" s="86"/>
      <c r="H27" s="86"/>
      <c r="I27" s="85">
        <v>0</v>
      </c>
    </row>
    <row r="28" spans="1:10" ht="14.25" customHeight="1" x14ac:dyDescent="0.25">
      <c r="C28" s="1"/>
      <c r="D28" s="1"/>
      <c r="E28" s="61">
        <v>1224</v>
      </c>
      <c r="F28" s="86" t="s">
        <v>170</v>
      </c>
      <c r="G28" s="86"/>
      <c r="H28" s="86"/>
      <c r="I28" s="85">
        <v>0</v>
      </c>
    </row>
    <row r="29" spans="1:10" ht="14.25" customHeight="1" thickBot="1" x14ac:dyDescent="0.3">
      <c r="E29" s="44"/>
      <c r="F29" s="56" t="s">
        <v>0</v>
      </c>
      <c r="G29" s="56"/>
      <c r="H29" s="56"/>
      <c r="I29" s="84">
        <f>+SUM(I20:I28)</f>
        <v>3546421.39</v>
      </c>
    </row>
    <row r="30" spans="1:10" ht="14.25" customHeight="1" thickTop="1" x14ac:dyDescent="0.25">
      <c r="E30" s="44"/>
      <c r="F30" s="72"/>
      <c r="G30" s="96"/>
    </row>
    <row r="31" spans="1:10" ht="14.25" customHeight="1" x14ac:dyDescent="0.25">
      <c r="A31" s="68">
        <v>3</v>
      </c>
      <c r="D31" s="89" t="s">
        <v>169</v>
      </c>
      <c r="E31" s="89"/>
      <c r="F31" s="89"/>
      <c r="G31" s="89"/>
      <c r="H31" s="89"/>
      <c r="I31" s="89"/>
      <c r="J31" s="89"/>
    </row>
    <row r="32" spans="1:10" s="14" customFormat="1" ht="14.25" customHeight="1" x14ac:dyDescent="0.25">
      <c r="C32" s="95"/>
      <c r="D32" s="95"/>
      <c r="E32" s="28" t="s">
        <v>168</v>
      </c>
      <c r="F32" s="94"/>
      <c r="G32" s="94"/>
      <c r="H32" s="94"/>
      <c r="I32" s="94"/>
    </row>
    <row r="33" spans="1:12" s="2" customFormat="1" ht="14.25" customHeight="1" x14ac:dyDescent="0.25">
      <c r="C33" s="65"/>
      <c r="D33" s="65"/>
      <c r="E33" s="93"/>
      <c r="F33" s="72"/>
      <c r="G33" s="90"/>
      <c r="H33" s="1"/>
    </row>
    <row r="34" spans="1:12" s="2" customFormat="1" ht="14.25" customHeight="1" x14ac:dyDescent="0.25">
      <c r="A34" s="92">
        <v>4</v>
      </c>
      <c r="D34" s="89" t="s">
        <v>167</v>
      </c>
      <c r="E34" s="89"/>
      <c r="F34" s="89"/>
      <c r="G34" s="89"/>
      <c r="H34" s="89"/>
      <c r="I34" s="89"/>
      <c r="J34" s="89"/>
    </row>
    <row r="35" spans="1:12" s="2" customFormat="1" ht="14.25" customHeight="1" x14ac:dyDescent="0.25">
      <c r="C35" s="1"/>
      <c r="D35" s="1"/>
      <c r="E35" s="8" t="s">
        <v>7</v>
      </c>
      <c r="F35" s="9" t="s">
        <v>6</v>
      </c>
      <c r="G35" s="9"/>
      <c r="H35" s="9"/>
      <c r="I35" s="8" t="s">
        <v>54</v>
      </c>
    </row>
    <row r="36" spans="1:12" ht="14.25" customHeight="1" x14ac:dyDescent="0.25">
      <c r="C36" s="10"/>
      <c r="D36" s="10"/>
      <c r="E36" s="61">
        <v>1212</v>
      </c>
      <c r="F36" s="86" t="s">
        <v>166</v>
      </c>
      <c r="G36" s="86"/>
      <c r="H36" s="86"/>
      <c r="I36" s="85">
        <v>0</v>
      </c>
    </row>
    <row r="37" spans="1:12" ht="14.25" customHeight="1" x14ac:dyDescent="0.25">
      <c r="C37" s="10"/>
      <c r="D37" s="10"/>
      <c r="E37" s="61">
        <v>1213</v>
      </c>
      <c r="F37" s="86" t="s">
        <v>165</v>
      </c>
      <c r="G37" s="86"/>
      <c r="H37" s="86"/>
      <c r="I37" s="85">
        <v>0</v>
      </c>
    </row>
    <row r="38" spans="1:12" ht="14.25" customHeight="1" x14ac:dyDescent="0.25">
      <c r="C38" s="10"/>
      <c r="D38" s="10"/>
      <c r="E38" s="61">
        <v>1214</v>
      </c>
      <c r="F38" s="86" t="s">
        <v>164</v>
      </c>
      <c r="G38" s="86"/>
      <c r="H38" s="86"/>
      <c r="I38" s="85">
        <v>0</v>
      </c>
    </row>
    <row r="39" spans="1:12" ht="14.25" customHeight="1" thickBot="1" x14ac:dyDescent="0.3">
      <c r="C39" s="10"/>
      <c r="D39" s="10"/>
      <c r="F39" s="56" t="s">
        <v>0</v>
      </c>
      <c r="G39" s="56"/>
      <c r="H39" s="56"/>
      <c r="I39" s="84">
        <f>+SUM(I36:I38)</f>
        <v>0</v>
      </c>
      <c r="L39" s="91"/>
    </row>
    <row r="40" spans="1:12" ht="14.25" customHeight="1" thickTop="1" x14ac:dyDescent="0.25">
      <c r="C40" s="10"/>
      <c r="D40" s="10"/>
      <c r="F40" s="72"/>
      <c r="G40" s="90"/>
      <c r="H40" s="90"/>
      <c r="I40" s="90"/>
    </row>
    <row r="41" spans="1:12" ht="14.25" customHeight="1" x14ac:dyDescent="0.25">
      <c r="A41" s="68">
        <v>5</v>
      </c>
      <c r="D41" s="89" t="s">
        <v>163</v>
      </c>
      <c r="E41" s="89"/>
      <c r="F41" s="89"/>
      <c r="G41" s="89"/>
      <c r="H41" s="89"/>
      <c r="I41" s="89"/>
      <c r="J41" s="89"/>
    </row>
    <row r="42" spans="1:12" ht="14.25" customHeight="1" x14ac:dyDescent="0.25">
      <c r="C42" s="88"/>
      <c r="D42" s="88"/>
      <c r="E42" s="8" t="s">
        <v>7</v>
      </c>
      <c r="F42" s="9" t="s">
        <v>6</v>
      </c>
      <c r="G42" s="9"/>
      <c r="H42" s="9"/>
      <c r="I42" s="8" t="s">
        <v>54</v>
      </c>
    </row>
    <row r="43" spans="1:12" ht="14.25" customHeight="1" x14ac:dyDescent="0.25">
      <c r="C43" s="10"/>
      <c r="D43" s="10"/>
      <c r="E43" s="61">
        <v>1230</v>
      </c>
      <c r="F43" s="86" t="s">
        <v>162</v>
      </c>
      <c r="G43" s="86"/>
      <c r="H43" s="86"/>
      <c r="I43" s="85">
        <v>1027918213.1900001</v>
      </c>
    </row>
    <row r="44" spans="1:12" ht="14.25" customHeight="1" x14ac:dyDescent="0.25">
      <c r="C44" s="10"/>
      <c r="D44" s="10"/>
      <c r="E44" s="61">
        <v>1240</v>
      </c>
      <c r="F44" s="86" t="s">
        <v>161</v>
      </c>
      <c r="G44" s="86"/>
      <c r="H44" s="86"/>
      <c r="I44" s="85">
        <v>322441466.10000002</v>
      </c>
    </row>
    <row r="45" spans="1:12" ht="14.25" customHeight="1" x14ac:dyDescent="0.25">
      <c r="C45" s="88"/>
      <c r="D45" s="88"/>
      <c r="E45" s="61">
        <v>1251</v>
      </c>
      <c r="F45" s="86" t="s">
        <v>82</v>
      </c>
      <c r="G45" s="86"/>
      <c r="H45" s="86"/>
      <c r="I45" s="85">
        <v>0</v>
      </c>
    </row>
    <row r="46" spans="1:12" ht="14.25" customHeight="1" x14ac:dyDescent="0.25">
      <c r="C46" s="88"/>
      <c r="D46" s="88"/>
      <c r="E46" s="61">
        <v>1254</v>
      </c>
      <c r="F46" s="86" t="s">
        <v>81</v>
      </c>
      <c r="G46" s="86"/>
      <c r="H46" s="86"/>
      <c r="I46" s="85">
        <v>0</v>
      </c>
    </row>
    <row r="47" spans="1:12" ht="14.25" customHeight="1" x14ac:dyDescent="0.25">
      <c r="C47" s="10"/>
      <c r="D47" s="10"/>
      <c r="E47" s="61">
        <v>1261</v>
      </c>
      <c r="F47" s="86" t="s">
        <v>160</v>
      </c>
      <c r="G47" s="86"/>
      <c r="H47" s="86"/>
      <c r="I47" s="85">
        <v>-647284916.60000002</v>
      </c>
    </row>
    <row r="48" spans="1:12" ht="14.25" customHeight="1" x14ac:dyDescent="0.25">
      <c r="C48" s="10"/>
      <c r="D48" s="10"/>
      <c r="E48" s="61">
        <v>1263</v>
      </c>
      <c r="F48" s="86" t="s">
        <v>159</v>
      </c>
      <c r="G48" s="86"/>
      <c r="H48" s="86"/>
      <c r="I48" s="85">
        <v>-293699797.75999999</v>
      </c>
    </row>
    <row r="49" spans="1:10" ht="14.25" customHeight="1" x14ac:dyDescent="0.25">
      <c r="C49" s="10"/>
      <c r="D49" s="10"/>
      <c r="E49" s="61">
        <v>1265</v>
      </c>
      <c r="F49" s="86" t="s">
        <v>158</v>
      </c>
      <c r="G49" s="86"/>
      <c r="H49" s="86"/>
      <c r="I49" s="85">
        <v>0</v>
      </c>
    </row>
    <row r="50" spans="1:10" ht="14.25" customHeight="1" x14ac:dyDescent="0.25">
      <c r="C50" s="10"/>
      <c r="D50" s="10"/>
      <c r="E50" s="61">
        <v>1279</v>
      </c>
      <c r="F50" s="60" t="s">
        <v>157</v>
      </c>
      <c r="G50" s="60"/>
      <c r="H50" s="60"/>
      <c r="I50" s="85">
        <v>0</v>
      </c>
    </row>
    <row r="51" spans="1:10" ht="14.25" customHeight="1" thickBot="1" x14ac:dyDescent="0.3">
      <c r="C51" s="1"/>
      <c r="D51" s="1"/>
      <c r="F51" s="56" t="s">
        <v>0</v>
      </c>
      <c r="G51" s="56"/>
      <c r="H51" s="56"/>
      <c r="I51" s="84">
        <f>+SUM(I43:I50)</f>
        <v>409374964.92999995</v>
      </c>
    </row>
    <row r="52" spans="1:10" ht="14.25" customHeight="1" thickTop="1" x14ac:dyDescent="0.25">
      <c r="C52" s="1"/>
      <c r="D52" s="1"/>
      <c r="F52" s="72"/>
      <c r="G52" s="7"/>
      <c r="H52" s="7"/>
      <c r="I52" s="7"/>
      <c r="J52" s="87"/>
    </row>
    <row r="53" spans="1:10" ht="14.25" customHeight="1" x14ac:dyDescent="0.25">
      <c r="C53" s="77" t="s">
        <v>156</v>
      </c>
      <c r="D53" s="77"/>
      <c r="E53" s="77"/>
      <c r="F53" s="77"/>
      <c r="G53" s="77"/>
      <c r="H53" s="77"/>
      <c r="I53" s="77"/>
      <c r="J53" s="77"/>
    </row>
    <row r="54" spans="1:10" ht="14.25" customHeight="1" x14ac:dyDescent="0.25">
      <c r="A54" s="68">
        <v>6</v>
      </c>
      <c r="C54" s="1"/>
      <c r="D54" s="11" t="s">
        <v>155</v>
      </c>
      <c r="E54" s="11"/>
      <c r="F54" s="11"/>
      <c r="G54" s="11"/>
      <c r="H54" s="11"/>
      <c r="I54" s="11"/>
      <c r="J54" s="11"/>
    </row>
    <row r="55" spans="1:10" ht="14.25" customHeight="1" x14ac:dyDescent="0.25">
      <c r="E55" s="8" t="s">
        <v>7</v>
      </c>
      <c r="F55" s="9" t="s">
        <v>6</v>
      </c>
      <c r="G55" s="9"/>
      <c r="H55" s="67" t="s">
        <v>55</v>
      </c>
      <c r="I55" s="8" t="s">
        <v>54</v>
      </c>
    </row>
    <row r="56" spans="1:10" ht="14.25" customHeight="1" x14ac:dyDescent="0.25">
      <c r="C56" s="10"/>
      <c r="D56" s="10"/>
      <c r="E56" s="61">
        <v>2111</v>
      </c>
      <c r="F56" s="86" t="s">
        <v>154</v>
      </c>
      <c r="G56" s="86"/>
      <c r="H56" s="86"/>
      <c r="I56" s="85">
        <v>21194879.739999998</v>
      </c>
    </row>
    <row r="57" spans="1:10" ht="14.25" customHeight="1" x14ac:dyDescent="0.25">
      <c r="C57" s="10"/>
      <c r="D57" s="10"/>
      <c r="E57" s="61">
        <v>2112</v>
      </c>
      <c r="F57" s="86" t="s">
        <v>153</v>
      </c>
      <c r="G57" s="86"/>
      <c r="H57" s="86"/>
      <c r="I57" s="85">
        <v>3677494.73</v>
      </c>
    </row>
    <row r="58" spans="1:10" ht="14.25" customHeight="1" x14ac:dyDescent="0.25">
      <c r="C58" s="10"/>
      <c r="D58" s="10"/>
      <c r="E58" s="61">
        <v>2113</v>
      </c>
      <c r="F58" s="86" t="s">
        <v>152</v>
      </c>
      <c r="G58" s="86"/>
      <c r="H58" s="86"/>
      <c r="I58" s="85">
        <v>0</v>
      </c>
    </row>
    <row r="59" spans="1:10" ht="14.25" customHeight="1" x14ac:dyDescent="0.25">
      <c r="C59" s="10"/>
      <c r="D59" s="10"/>
      <c r="E59" s="61">
        <v>2114</v>
      </c>
      <c r="F59" s="86" t="s">
        <v>151</v>
      </c>
      <c r="G59" s="86"/>
      <c r="H59" s="86"/>
      <c r="I59" s="85">
        <v>0</v>
      </c>
    </row>
    <row r="60" spans="1:10" ht="14.25" customHeight="1" x14ac:dyDescent="0.25">
      <c r="C60" s="10"/>
      <c r="D60" s="10"/>
      <c r="E60" s="61">
        <v>2117</v>
      </c>
      <c r="F60" s="86" t="s">
        <v>150</v>
      </c>
      <c r="G60" s="86"/>
      <c r="H60" s="86"/>
      <c r="I60" s="85">
        <v>6055874.6900000004</v>
      </c>
    </row>
    <row r="61" spans="1:10" ht="14.25" customHeight="1" x14ac:dyDescent="0.25">
      <c r="C61" s="10"/>
      <c r="D61" s="10"/>
      <c r="E61" s="61">
        <v>2119</v>
      </c>
      <c r="F61" s="86" t="s">
        <v>149</v>
      </c>
      <c r="G61" s="86"/>
      <c r="H61" s="86"/>
      <c r="I61" s="85">
        <v>6380903.0999999996</v>
      </c>
    </row>
    <row r="62" spans="1:10" ht="14.25" customHeight="1" thickBot="1" x14ac:dyDescent="0.3">
      <c r="C62" s="10"/>
      <c r="D62" s="10"/>
      <c r="F62" s="56" t="s">
        <v>0</v>
      </c>
      <c r="G62" s="56"/>
      <c r="H62" s="56"/>
      <c r="I62" s="84">
        <f>+SUM(I56:I61)</f>
        <v>37309152.259999998</v>
      </c>
    </row>
    <row r="63" spans="1:10" ht="14.25" customHeight="1" thickTop="1" x14ac:dyDescent="0.25">
      <c r="C63" s="10"/>
      <c r="D63" s="10"/>
      <c r="F63" s="72"/>
      <c r="G63" s="7"/>
    </row>
    <row r="64" spans="1:10" ht="14.25" customHeight="1" x14ac:dyDescent="0.25">
      <c r="B64" s="71" t="s">
        <v>148</v>
      </c>
      <c r="C64" s="71"/>
      <c r="D64" s="71"/>
      <c r="E64" s="71"/>
      <c r="F64" s="71"/>
      <c r="G64" s="71"/>
      <c r="H64" s="71"/>
      <c r="I64" s="71"/>
      <c r="J64" s="71"/>
    </row>
    <row r="65" spans="1:10" ht="14.25" customHeight="1" x14ac:dyDescent="0.25">
      <c r="C65" s="77" t="s">
        <v>147</v>
      </c>
      <c r="D65" s="77"/>
      <c r="E65" s="77"/>
      <c r="F65" s="77"/>
      <c r="G65" s="77"/>
      <c r="H65" s="77"/>
      <c r="I65" s="77"/>
      <c r="J65" s="77"/>
    </row>
    <row r="66" spans="1:10" ht="14.25" customHeight="1" x14ac:dyDescent="0.25">
      <c r="A66" s="68">
        <v>7</v>
      </c>
      <c r="C66" s="1"/>
      <c r="D66" s="11" t="s">
        <v>146</v>
      </c>
      <c r="E66" s="11"/>
      <c r="F66" s="11"/>
      <c r="G66" s="11"/>
      <c r="H66" s="11"/>
      <c r="I66" s="11"/>
      <c r="J66" s="11"/>
    </row>
    <row r="67" spans="1:10" ht="14.25" customHeight="1" x14ac:dyDescent="0.25">
      <c r="C67" s="10"/>
      <c r="D67" s="10"/>
      <c r="E67" s="8" t="s">
        <v>7</v>
      </c>
      <c r="F67" s="9" t="s">
        <v>6</v>
      </c>
      <c r="G67" s="9"/>
      <c r="H67" s="9"/>
      <c r="I67" s="67" t="s">
        <v>55</v>
      </c>
      <c r="J67" s="8" t="s">
        <v>54</v>
      </c>
    </row>
    <row r="68" spans="1:10" ht="14.25" customHeight="1" x14ac:dyDescent="0.25">
      <c r="C68" s="10"/>
      <c r="D68" s="10"/>
      <c r="E68" s="64">
        <v>4110</v>
      </c>
      <c r="F68" s="66" t="s">
        <v>145</v>
      </c>
      <c r="G68" s="66"/>
      <c r="H68" s="66"/>
      <c r="I68" s="76"/>
      <c r="J68" s="62">
        <f>+SUM(I69:I73)</f>
        <v>0</v>
      </c>
    </row>
    <row r="69" spans="1:10" ht="14.25" customHeight="1" x14ac:dyDescent="0.25">
      <c r="C69" s="10"/>
      <c r="D69" s="10"/>
      <c r="E69" s="61">
        <v>4111</v>
      </c>
      <c r="F69" s="57" t="s">
        <v>144</v>
      </c>
      <c r="G69" s="57"/>
      <c r="H69" s="57"/>
      <c r="I69" s="58">
        <v>0</v>
      </c>
      <c r="J69" s="76"/>
    </row>
    <row r="70" spans="1:10" s="2" customFormat="1" ht="14.25" customHeight="1" x14ac:dyDescent="0.25">
      <c r="C70" s="10"/>
      <c r="D70" s="10"/>
      <c r="E70" s="61">
        <v>4112</v>
      </c>
      <c r="F70" s="57" t="s">
        <v>143</v>
      </c>
      <c r="G70" s="57"/>
      <c r="H70" s="57"/>
      <c r="I70" s="58">
        <v>0</v>
      </c>
      <c r="J70" s="76"/>
    </row>
    <row r="71" spans="1:10" s="2" customFormat="1" ht="14.25" customHeight="1" x14ac:dyDescent="0.25">
      <c r="C71" s="10"/>
      <c r="D71" s="10"/>
      <c r="E71" s="61">
        <v>4113</v>
      </c>
      <c r="F71" s="57" t="s">
        <v>142</v>
      </c>
      <c r="G71" s="57"/>
      <c r="H71" s="57"/>
      <c r="I71" s="58">
        <v>0</v>
      </c>
      <c r="J71" s="76"/>
    </row>
    <row r="72" spans="1:10" s="2" customFormat="1" ht="14.25" customHeight="1" x14ac:dyDescent="0.25">
      <c r="C72" s="10"/>
      <c r="D72" s="10"/>
      <c r="E72" s="61">
        <v>4115</v>
      </c>
      <c r="F72" s="57" t="s">
        <v>141</v>
      </c>
      <c r="G72" s="57"/>
      <c r="H72" s="57"/>
      <c r="I72" s="58">
        <v>0</v>
      </c>
      <c r="J72" s="76"/>
    </row>
    <row r="73" spans="1:10" s="2" customFormat="1" ht="14.25" customHeight="1" x14ac:dyDescent="0.25">
      <c r="C73" s="10"/>
      <c r="D73" s="10"/>
      <c r="E73" s="61">
        <v>4117</v>
      </c>
      <c r="F73" s="57" t="s">
        <v>133</v>
      </c>
      <c r="G73" s="57"/>
      <c r="H73" s="57"/>
      <c r="I73" s="58">
        <v>0</v>
      </c>
      <c r="J73" s="76"/>
    </row>
    <row r="74" spans="1:10" s="2" customFormat="1" ht="14.25" customHeight="1" x14ac:dyDescent="0.25">
      <c r="C74" s="10"/>
      <c r="D74" s="10"/>
      <c r="E74" s="64">
        <v>4140</v>
      </c>
      <c r="F74" s="66" t="s">
        <v>140</v>
      </c>
      <c r="G74" s="59"/>
      <c r="H74" s="59"/>
      <c r="J74" s="62">
        <f>+SUM(I75:I77)</f>
        <v>0</v>
      </c>
    </row>
    <row r="75" spans="1:10" s="2" customFormat="1" ht="14.25" customHeight="1" x14ac:dyDescent="0.25">
      <c r="C75" s="10"/>
      <c r="D75" s="10"/>
      <c r="E75" s="61">
        <v>4141</v>
      </c>
      <c r="F75" s="57" t="s">
        <v>139</v>
      </c>
      <c r="G75" s="57"/>
      <c r="H75" s="57"/>
      <c r="I75" s="58">
        <v>0</v>
      </c>
      <c r="J75" s="76"/>
    </row>
    <row r="76" spans="1:10" s="2" customFormat="1" ht="14.25" customHeight="1" x14ac:dyDescent="0.25">
      <c r="C76" s="10"/>
      <c r="D76" s="10"/>
      <c r="E76" s="61">
        <v>4143</v>
      </c>
      <c r="F76" s="57" t="s">
        <v>138</v>
      </c>
      <c r="G76" s="57"/>
      <c r="H76" s="57"/>
      <c r="I76" s="58">
        <v>0</v>
      </c>
      <c r="J76" s="76"/>
    </row>
    <row r="77" spans="1:10" s="2" customFormat="1" ht="14.25" customHeight="1" x14ac:dyDescent="0.25">
      <c r="C77" s="10"/>
      <c r="D77" s="10"/>
      <c r="E77" s="61">
        <v>4144</v>
      </c>
      <c r="F77" s="57" t="s">
        <v>133</v>
      </c>
      <c r="G77" s="57"/>
      <c r="H77" s="57"/>
      <c r="I77" s="58">
        <v>0</v>
      </c>
      <c r="J77" s="76"/>
    </row>
    <row r="78" spans="1:10" s="2" customFormat="1" ht="14.25" customHeight="1" x14ac:dyDescent="0.25">
      <c r="C78" s="10"/>
      <c r="D78" s="10"/>
      <c r="E78" s="64">
        <v>4150</v>
      </c>
      <c r="F78" s="66" t="s">
        <v>137</v>
      </c>
      <c r="G78" s="59"/>
      <c r="H78" s="59"/>
      <c r="I78" s="58"/>
      <c r="J78" s="62">
        <f>+I79</f>
        <v>0</v>
      </c>
    </row>
    <row r="79" spans="1:10" s="2" customFormat="1" ht="14.25" customHeight="1" x14ac:dyDescent="0.25">
      <c r="C79" s="10"/>
      <c r="D79" s="10"/>
      <c r="E79" s="83">
        <v>4151</v>
      </c>
      <c r="F79" s="57" t="s">
        <v>136</v>
      </c>
      <c r="G79" s="57"/>
      <c r="H79" s="57"/>
      <c r="I79" s="58">
        <v>0</v>
      </c>
      <c r="J79" s="62"/>
    </row>
    <row r="80" spans="1:10" s="2" customFormat="1" ht="14.25" customHeight="1" x14ac:dyDescent="0.25">
      <c r="C80" s="10"/>
      <c r="D80" s="10"/>
      <c r="E80" s="64">
        <v>4160</v>
      </c>
      <c r="F80" s="66" t="s">
        <v>135</v>
      </c>
      <c r="G80" s="59"/>
      <c r="H80" s="59"/>
      <c r="I80" s="58"/>
      <c r="J80" s="62">
        <f>+SUM(I81:I83)</f>
        <v>0</v>
      </c>
    </row>
    <row r="81" spans="1:10" s="2" customFormat="1" ht="14.25" customHeight="1" x14ac:dyDescent="0.25">
      <c r="C81" s="10"/>
      <c r="D81" s="10"/>
      <c r="E81" s="61">
        <v>4162</v>
      </c>
      <c r="F81" s="57" t="s">
        <v>134</v>
      </c>
      <c r="G81" s="59"/>
      <c r="H81" s="59"/>
      <c r="I81" s="58">
        <v>0</v>
      </c>
      <c r="J81" s="76"/>
    </row>
    <row r="82" spans="1:10" s="2" customFormat="1" ht="14.25" customHeight="1" x14ac:dyDescent="0.25">
      <c r="C82" s="10"/>
      <c r="D82" s="10"/>
      <c r="E82" s="61">
        <v>4168</v>
      </c>
      <c r="F82" s="57" t="s">
        <v>133</v>
      </c>
      <c r="G82" s="59"/>
      <c r="H82" s="59"/>
      <c r="I82" s="58">
        <v>0</v>
      </c>
      <c r="J82" s="76"/>
    </row>
    <row r="83" spans="1:10" s="2" customFormat="1" ht="14.25" customHeight="1" x14ac:dyDescent="0.25">
      <c r="C83" s="10"/>
      <c r="D83" s="10"/>
      <c r="E83" s="61">
        <v>4169</v>
      </c>
      <c r="F83" s="57" t="s">
        <v>132</v>
      </c>
      <c r="G83" s="59"/>
      <c r="H83" s="59"/>
      <c r="I83" s="58">
        <v>0</v>
      </c>
      <c r="J83" s="76"/>
    </row>
    <row r="84" spans="1:10" s="2" customFormat="1" ht="14.25" customHeight="1" x14ac:dyDescent="0.25">
      <c r="C84" s="10"/>
      <c r="D84" s="10"/>
      <c r="E84" s="64">
        <v>4170</v>
      </c>
      <c r="F84" s="66" t="s">
        <v>131</v>
      </c>
      <c r="G84" s="59"/>
      <c r="H84" s="59"/>
      <c r="I84" s="58"/>
      <c r="J84" s="62">
        <v>80189845.430000007</v>
      </c>
    </row>
    <row r="85" spans="1:10" s="2" customFormat="1" ht="14.25" customHeight="1" thickBot="1" x14ac:dyDescent="0.3">
      <c r="C85" s="10"/>
      <c r="D85" s="10"/>
      <c r="E85" s="3"/>
      <c r="F85" s="56" t="s">
        <v>0</v>
      </c>
      <c r="G85" s="56"/>
      <c r="H85" s="56"/>
      <c r="I85" s="74"/>
      <c r="J85" s="45">
        <f>+SUM(J80,J78,J74,J68,J84)</f>
        <v>80189845.430000007</v>
      </c>
    </row>
    <row r="86" spans="1:10" s="2" customFormat="1" ht="14.25" customHeight="1" thickTop="1" x14ac:dyDescent="0.25">
      <c r="C86" s="10"/>
      <c r="D86" s="10"/>
      <c r="E86" s="3"/>
      <c r="F86" s="1"/>
      <c r="G86" s="82"/>
      <c r="H86" s="81"/>
      <c r="I86" s="80"/>
    </row>
    <row r="87" spans="1:10" ht="29.25" customHeight="1" x14ac:dyDescent="0.25">
      <c r="A87" s="68">
        <v>8</v>
      </c>
      <c r="C87" s="1"/>
      <c r="D87" s="79" t="s">
        <v>130</v>
      </c>
      <c r="E87" s="79"/>
      <c r="F87" s="79"/>
      <c r="G87" s="79"/>
      <c r="H87" s="79"/>
      <c r="I87" s="79"/>
      <c r="J87" s="79"/>
    </row>
    <row r="88" spans="1:10" ht="14.25" customHeight="1" x14ac:dyDescent="0.25">
      <c r="C88" s="10"/>
      <c r="D88" s="10"/>
      <c r="E88" s="8" t="s">
        <v>7</v>
      </c>
      <c r="F88" s="9" t="s">
        <v>6</v>
      </c>
      <c r="G88" s="9"/>
      <c r="H88" s="9"/>
      <c r="I88" s="67" t="s">
        <v>55</v>
      </c>
      <c r="J88" s="8" t="s">
        <v>54</v>
      </c>
    </row>
    <row r="89" spans="1:10" ht="33.75" customHeight="1" x14ac:dyDescent="0.25">
      <c r="C89" s="10"/>
      <c r="D89" s="10"/>
      <c r="E89" s="64">
        <v>4210</v>
      </c>
      <c r="F89" s="78" t="s">
        <v>129</v>
      </c>
      <c r="G89" s="78"/>
      <c r="H89" s="78"/>
      <c r="I89" s="58"/>
      <c r="J89" s="62">
        <f>+SUM(I90:I93)</f>
        <v>270733940.26999998</v>
      </c>
    </row>
    <row r="90" spans="1:10" ht="14.25" customHeight="1" x14ac:dyDescent="0.25">
      <c r="C90" s="10"/>
      <c r="D90" s="10"/>
      <c r="E90" s="61">
        <v>4211</v>
      </c>
      <c r="F90" s="57" t="s">
        <v>112</v>
      </c>
      <c r="G90" s="59"/>
      <c r="H90" s="59"/>
      <c r="I90" s="58">
        <v>0</v>
      </c>
      <c r="J90" s="76"/>
    </row>
    <row r="91" spans="1:10" ht="14.25" customHeight="1" x14ac:dyDescent="0.25">
      <c r="C91" s="10"/>
      <c r="D91" s="10"/>
      <c r="E91" s="61">
        <v>4212</v>
      </c>
      <c r="F91" s="57" t="s">
        <v>105</v>
      </c>
      <c r="G91" s="59"/>
      <c r="H91" s="59"/>
      <c r="I91" s="58">
        <v>270733940.26999998</v>
      </c>
      <c r="J91" s="76"/>
    </row>
    <row r="92" spans="1:10" ht="14.25" customHeight="1" x14ac:dyDescent="0.25">
      <c r="C92" s="10"/>
      <c r="D92" s="10"/>
      <c r="E92" s="61">
        <v>4213</v>
      </c>
      <c r="F92" s="57" t="s">
        <v>128</v>
      </c>
      <c r="G92" s="59"/>
      <c r="H92" s="59"/>
      <c r="I92" s="58">
        <v>0</v>
      </c>
      <c r="J92" s="76"/>
    </row>
    <row r="93" spans="1:10" ht="14.25" customHeight="1" x14ac:dyDescent="0.25">
      <c r="C93" s="10"/>
      <c r="D93" s="10"/>
      <c r="E93" s="61">
        <v>4214</v>
      </c>
      <c r="F93" s="57" t="s">
        <v>127</v>
      </c>
      <c r="G93" s="59"/>
      <c r="H93" s="59"/>
      <c r="I93" s="58">
        <v>0</v>
      </c>
      <c r="J93" s="76"/>
    </row>
    <row r="94" spans="1:10" ht="14.25" customHeight="1" x14ac:dyDescent="0.25">
      <c r="C94" s="10"/>
      <c r="D94" s="10"/>
      <c r="E94" s="64">
        <v>4220</v>
      </c>
      <c r="F94" s="66" t="s">
        <v>126</v>
      </c>
      <c r="G94" s="59"/>
      <c r="H94" s="59"/>
      <c r="I94" s="75"/>
      <c r="J94" s="62">
        <f>+I95</f>
        <v>61805383.890000001</v>
      </c>
    </row>
    <row r="95" spans="1:10" ht="14.25" customHeight="1" x14ac:dyDescent="0.25">
      <c r="E95" s="61">
        <v>4221</v>
      </c>
      <c r="F95" s="57" t="s">
        <v>125</v>
      </c>
      <c r="G95" s="59"/>
      <c r="H95" s="59"/>
      <c r="I95" s="58">
        <v>61805383.890000001</v>
      </c>
      <c r="J95" s="75"/>
    </row>
    <row r="96" spans="1:10" ht="14.25" customHeight="1" thickBot="1" x14ac:dyDescent="0.3">
      <c r="F96" s="56" t="s">
        <v>0</v>
      </c>
      <c r="G96" s="56"/>
      <c r="H96" s="56"/>
      <c r="I96" s="74"/>
      <c r="J96" s="45">
        <f>+SUM(J94,J89)</f>
        <v>332539324.15999997</v>
      </c>
    </row>
    <row r="97" spans="1:10" ht="14.25" customHeight="1" thickTop="1" x14ac:dyDescent="0.25"/>
    <row r="98" spans="1:10" ht="14.25" customHeight="1" x14ac:dyDescent="0.25">
      <c r="C98" s="77" t="s">
        <v>124</v>
      </c>
      <c r="D98" s="77"/>
      <c r="E98" s="77"/>
      <c r="F98" s="77"/>
      <c r="G98" s="77"/>
      <c r="H98" s="77"/>
      <c r="I98" s="77"/>
      <c r="J98" s="77"/>
    </row>
    <row r="99" spans="1:10" ht="14.25" customHeight="1" x14ac:dyDescent="0.25">
      <c r="A99" s="68">
        <v>9</v>
      </c>
      <c r="C99" s="1"/>
      <c r="D99" s="11" t="s">
        <v>123</v>
      </c>
      <c r="E99" s="11"/>
      <c r="F99" s="11"/>
      <c r="G99" s="11"/>
      <c r="H99" s="11"/>
      <c r="I99" s="11"/>
      <c r="J99" s="11"/>
    </row>
    <row r="100" spans="1:10" ht="14.25" customHeight="1" x14ac:dyDescent="0.25">
      <c r="C100" s="10"/>
      <c r="D100" s="10"/>
      <c r="E100" s="8" t="s">
        <v>7</v>
      </c>
      <c r="F100" s="9" t="s">
        <v>6</v>
      </c>
      <c r="G100" s="9"/>
      <c r="H100" s="9"/>
      <c r="I100" s="67" t="s">
        <v>55</v>
      </c>
      <c r="J100" s="8" t="s">
        <v>54</v>
      </c>
    </row>
    <row r="101" spans="1:10" ht="14.25" customHeight="1" x14ac:dyDescent="0.25">
      <c r="C101" s="10"/>
      <c r="D101" s="10"/>
      <c r="E101" s="64">
        <v>5100</v>
      </c>
      <c r="F101" s="66" t="s">
        <v>122</v>
      </c>
      <c r="G101" s="59"/>
      <c r="H101" s="59"/>
      <c r="I101" s="76"/>
      <c r="J101" s="62">
        <f>+SUM(I102:I104)</f>
        <v>386196344.35000002</v>
      </c>
    </row>
    <row r="102" spans="1:10" ht="14.25" customHeight="1" x14ac:dyDescent="0.25">
      <c r="C102" s="10"/>
      <c r="D102" s="10"/>
      <c r="E102" s="61">
        <v>5110</v>
      </c>
      <c r="F102" s="57" t="s">
        <v>121</v>
      </c>
      <c r="G102" s="59"/>
      <c r="H102" s="59"/>
      <c r="I102" s="58">
        <v>306852872.51999998</v>
      </c>
      <c r="J102" s="75"/>
    </row>
    <row r="103" spans="1:10" ht="14.25" customHeight="1" x14ac:dyDescent="0.25">
      <c r="C103" s="10"/>
      <c r="D103" s="10"/>
      <c r="E103" s="61">
        <v>5120</v>
      </c>
      <c r="F103" s="57" t="s">
        <v>50</v>
      </c>
      <c r="G103" s="59"/>
      <c r="H103" s="59"/>
      <c r="I103" s="58">
        <v>15729798.41</v>
      </c>
      <c r="J103" s="75"/>
    </row>
    <row r="104" spans="1:10" ht="14.25" customHeight="1" x14ac:dyDescent="0.25">
      <c r="C104" s="10"/>
      <c r="D104" s="10"/>
      <c r="E104" s="61">
        <v>5130</v>
      </c>
      <c r="F104" s="57" t="s">
        <v>120</v>
      </c>
      <c r="G104" s="59"/>
      <c r="H104" s="59"/>
      <c r="I104" s="58">
        <v>63613673.420000002</v>
      </c>
      <c r="J104" s="75"/>
    </row>
    <row r="105" spans="1:10" ht="14.25" customHeight="1" x14ac:dyDescent="0.25">
      <c r="C105" s="10"/>
      <c r="D105" s="10"/>
      <c r="E105" s="64">
        <v>5200</v>
      </c>
      <c r="F105" s="66" t="s">
        <v>119</v>
      </c>
      <c r="G105" s="59"/>
      <c r="H105" s="59"/>
      <c r="I105" s="58"/>
      <c r="J105" s="62">
        <f>+SUM(I106:I110)</f>
        <v>108000</v>
      </c>
    </row>
    <row r="106" spans="1:10" ht="14.25" customHeight="1" x14ac:dyDescent="0.25">
      <c r="C106" s="10"/>
      <c r="D106" s="10"/>
      <c r="E106" s="61">
        <v>5210</v>
      </c>
      <c r="F106" s="57" t="s">
        <v>118</v>
      </c>
      <c r="G106" s="59"/>
      <c r="H106" s="59"/>
      <c r="I106" s="58">
        <v>0</v>
      </c>
      <c r="J106" s="75"/>
    </row>
    <row r="107" spans="1:10" ht="14.25" customHeight="1" x14ac:dyDescent="0.25">
      <c r="C107" s="10"/>
      <c r="D107" s="10"/>
      <c r="E107" s="61">
        <v>5220</v>
      </c>
      <c r="F107" s="57" t="s">
        <v>117</v>
      </c>
      <c r="G107" s="59"/>
      <c r="H107" s="59"/>
      <c r="I107" s="58">
        <v>0</v>
      </c>
      <c r="J107" s="75"/>
    </row>
    <row r="108" spans="1:10" ht="14.25" customHeight="1" x14ac:dyDescent="0.25">
      <c r="C108" s="10"/>
      <c r="D108" s="10"/>
      <c r="E108" s="61">
        <v>5230</v>
      </c>
      <c r="F108" s="57" t="s">
        <v>116</v>
      </c>
      <c r="G108" s="59"/>
      <c r="H108" s="59"/>
      <c r="I108" s="58">
        <v>0</v>
      </c>
      <c r="J108" s="75"/>
    </row>
    <row r="109" spans="1:10" ht="14.25" customHeight="1" x14ac:dyDescent="0.25">
      <c r="C109" s="10"/>
      <c r="D109" s="10"/>
      <c r="E109" s="61">
        <v>5240</v>
      </c>
      <c r="F109" s="57" t="s">
        <v>115</v>
      </c>
      <c r="G109" s="59"/>
      <c r="H109" s="59"/>
      <c r="I109" s="58">
        <v>108000</v>
      </c>
      <c r="J109" s="75"/>
    </row>
    <row r="110" spans="1:10" s="2" customFormat="1" ht="14.25" customHeight="1" x14ac:dyDescent="0.25">
      <c r="C110" s="10"/>
      <c r="D110" s="10"/>
      <c r="E110" s="61">
        <v>5250</v>
      </c>
      <c r="F110" s="57" t="s">
        <v>114</v>
      </c>
      <c r="G110" s="59"/>
      <c r="H110" s="59"/>
      <c r="I110" s="58">
        <v>0</v>
      </c>
      <c r="J110" s="75"/>
    </row>
    <row r="111" spans="1:10" s="2" customFormat="1" ht="14.25" customHeight="1" x14ac:dyDescent="0.25">
      <c r="C111" s="10"/>
      <c r="D111" s="10"/>
      <c r="E111" s="64">
        <v>5300</v>
      </c>
      <c r="F111" s="66" t="s">
        <v>113</v>
      </c>
      <c r="G111" s="59"/>
      <c r="H111" s="59"/>
      <c r="I111" s="58"/>
      <c r="J111" s="62">
        <f>+SUM(I112:I113)</f>
        <v>0</v>
      </c>
    </row>
    <row r="112" spans="1:10" s="2" customFormat="1" ht="14.25" customHeight="1" x14ac:dyDescent="0.25">
      <c r="C112" s="10"/>
      <c r="D112" s="10"/>
      <c r="E112" s="61">
        <v>5310</v>
      </c>
      <c r="F112" s="57" t="s">
        <v>112</v>
      </c>
      <c r="G112" s="59"/>
      <c r="H112" s="59"/>
      <c r="I112" s="58">
        <v>0</v>
      </c>
      <c r="J112" s="75"/>
    </row>
    <row r="113" spans="1:10" s="2" customFormat="1" ht="14.25" customHeight="1" x14ac:dyDescent="0.25">
      <c r="C113" s="10"/>
      <c r="D113" s="10"/>
      <c r="E113" s="61">
        <v>5320</v>
      </c>
      <c r="F113" s="57" t="s">
        <v>105</v>
      </c>
      <c r="G113" s="59"/>
      <c r="H113" s="59"/>
      <c r="I113" s="58">
        <v>0</v>
      </c>
      <c r="J113" s="75"/>
    </row>
    <row r="114" spans="1:10" s="2" customFormat="1" ht="14.25" customHeight="1" x14ac:dyDescent="0.25">
      <c r="C114" s="10"/>
      <c r="D114" s="10"/>
      <c r="E114" s="64">
        <v>5400</v>
      </c>
      <c r="F114" s="66" t="s">
        <v>111</v>
      </c>
      <c r="G114" s="59"/>
      <c r="H114" s="59"/>
      <c r="I114" s="58"/>
      <c r="J114" s="62">
        <f>+SUM(I115:I116)</f>
        <v>0</v>
      </c>
    </row>
    <row r="115" spans="1:10" s="2" customFormat="1" ht="14.25" customHeight="1" x14ac:dyDescent="0.25">
      <c r="C115" s="10"/>
      <c r="D115" s="10"/>
      <c r="E115" s="61">
        <v>5410</v>
      </c>
      <c r="F115" s="57" t="s">
        <v>110</v>
      </c>
      <c r="G115" s="59"/>
      <c r="H115" s="59"/>
      <c r="I115" s="58">
        <v>0</v>
      </c>
      <c r="J115" s="75"/>
    </row>
    <row r="116" spans="1:10" ht="14.25" customHeight="1" x14ac:dyDescent="0.25">
      <c r="C116" s="10"/>
      <c r="D116" s="10"/>
      <c r="E116" s="61">
        <v>5430</v>
      </c>
      <c r="F116" s="57" t="s">
        <v>109</v>
      </c>
      <c r="G116" s="59"/>
      <c r="H116" s="59"/>
      <c r="I116" s="58">
        <v>0</v>
      </c>
      <c r="J116" s="75"/>
    </row>
    <row r="117" spans="1:10" s="2" customFormat="1" ht="14.25" customHeight="1" x14ac:dyDescent="0.25">
      <c r="C117" s="10"/>
      <c r="D117" s="10"/>
      <c r="E117" s="64">
        <v>5500</v>
      </c>
      <c r="F117" s="66" t="s">
        <v>108</v>
      </c>
      <c r="G117" s="59"/>
      <c r="H117" s="59"/>
      <c r="I117" s="69"/>
      <c r="J117" s="62">
        <f>+SUM(I118:I119)</f>
        <v>22065170.949999999</v>
      </c>
    </row>
    <row r="118" spans="1:10" s="2" customFormat="1" ht="14.25" customHeight="1" x14ac:dyDescent="0.25">
      <c r="C118" s="10"/>
      <c r="D118" s="10"/>
      <c r="E118" s="61">
        <v>5510</v>
      </c>
      <c r="F118" s="57" t="s">
        <v>17</v>
      </c>
      <c r="G118" s="59"/>
      <c r="H118" s="59"/>
      <c r="I118" s="58">
        <v>22064728.370000001</v>
      </c>
      <c r="J118" s="59"/>
    </row>
    <row r="119" spans="1:10" s="2" customFormat="1" ht="14.25" customHeight="1" x14ac:dyDescent="0.25">
      <c r="C119" s="10"/>
      <c r="D119" s="10"/>
      <c r="E119" s="61">
        <v>5590</v>
      </c>
      <c r="F119" s="57" t="s">
        <v>12</v>
      </c>
      <c r="G119" s="59"/>
      <c r="H119" s="59"/>
      <c r="I119" s="58">
        <v>442.58</v>
      </c>
      <c r="J119" s="62"/>
    </row>
    <row r="120" spans="1:10" s="2" customFormat="1" ht="14.25" customHeight="1" thickBot="1" x14ac:dyDescent="0.3">
      <c r="C120" s="10"/>
      <c r="D120" s="10"/>
      <c r="E120" s="3"/>
      <c r="F120" s="56" t="s">
        <v>0</v>
      </c>
      <c r="G120" s="56"/>
      <c r="H120" s="56"/>
      <c r="I120" s="74"/>
      <c r="J120" s="45">
        <f>+SUM(J117,J114,J111,J105,J101)</f>
        <v>408369515.30000001</v>
      </c>
    </row>
    <row r="121" spans="1:10" ht="14.25" customHeight="1" thickTop="1" x14ac:dyDescent="0.25"/>
    <row r="122" spans="1:10" ht="14.25" customHeight="1" x14ac:dyDescent="0.25">
      <c r="B122" s="71" t="s">
        <v>107</v>
      </c>
      <c r="C122" s="71"/>
      <c r="D122" s="71"/>
      <c r="E122" s="71"/>
      <c r="F122" s="71"/>
      <c r="G122" s="71"/>
      <c r="H122" s="71"/>
      <c r="I122" s="71"/>
      <c r="J122" s="71"/>
    </row>
    <row r="123" spans="1:10" ht="14.25" customHeight="1" x14ac:dyDescent="0.25">
      <c r="A123" s="68">
        <v>10</v>
      </c>
      <c r="C123" s="1"/>
      <c r="D123" s="11" t="s">
        <v>106</v>
      </c>
      <c r="E123" s="11"/>
      <c r="F123" s="11"/>
      <c r="G123" s="11"/>
      <c r="H123" s="11"/>
      <c r="I123" s="11"/>
      <c r="J123" s="11"/>
    </row>
    <row r="124" spans="1:10" ht="14.25" customHeight="1" x14ac:dyDescent="0.25">
      <c r="C124" s="10"/>
      <c r="D124" s="10"/>
      <c r="E124" s="8" t="s">
        <v>7</v>
      </c>
      <c r="F124" s="9" t="s">
        <v>6</v>
      </c>
      <c r="G124" s="9"/>
      <c r="H124" s="9"/>
      <c r="I124" s="8" t="s">
        <v>54</v>
      </c>
    </row>
    <row r="125" spans="1:10" ht="14.25" customHeight="1" x14ac:dyDescent="0.25">
      <c r="C125" s="10"/>
      <c r="D125" s="10"/>
      <c r="E125" s="61">
        <v>3110</v>
      </c>
      <c r="F125" s="57" t="s">
        <v>105</v>
      </c>
      <c r="G125" s="59"/>
      <c r="H125" s="59"/>
      <c r="I125" s="58">
        <v>-158395839.19</v>
      </c>
    </row>
    <row r="126" spans="1:10" ht="14.25" customHeight="1" x14ac:dyDescent="0.25">
      <c r="C126" s="10"/>
      <c r="D126" s="10"/>
      <c r="E126" s="61">
        <v>3120</v>
      </c>
      <c r="F126" s="57" t="s">
        <v>104</v>
      </c>
      <c r="G126" s="59"/>
      <c r="H126" s="59"/>
      <c r="I126" s="58">
        <v>-119153863.09</v>
      </c>
    </row>
    <row r="127" spans="1:10" ht="14.25" customHeight="1" x14ac:dyDescent="0.25">
      <c r="C127" s="10"/>
      <c r="D127" s="10"/>
      <c r="E127" s="61">
        <v>3130</v>
      </c>
      <c r="F127" s="57" t="s">
        <v>103</v>
      </c>
      <c r="G127" s="59"/>
      <c r="H127" s="59"/>
      <c r="I127" s="58">
        <v>0</v>
      </c>
    </row>
    <row r="128" spans="1:10" ht="14.25" customHeight="1" x14ac:dyDescent="0.25">
      <c r="C128" s="10"/>
      <c r="D128" s="10"/>
      <c r="E128" s="61">
        <v>3210</v>
      </c>
      <c r="F128" s="57" t="s">
        <v>102</v>
      </c>
      <c r="G128" s="59"/>
      <c r="H128" s="73"/>
      <c r="I128" s="58">
        <v>-7218461.4699999997</v>
      </c>
    </row>
    <row r="129" spans="1:10" ht="14.25" customHeight="1" x14ac:dyDescent="0.25">
      <c r="C129" s="10"/>
      <c r="D129" s="10"/>
      <c r="E129" s="61">
        <v>3220</v>
      </c>
      <c r="F129" s="57" t="s">
        <v>101</v>
      </c>
      <c r="G129" s="59"/>
      <c r="H129" s="73"/>
      <c r="I129" s="58">
        <v>165298944.47999999</v>
      </c>
    </row>
    <row r="130" spans="1:10" ht="14.25" customHeight="1" x14ac:dyDescent="0.25">
      <c r="C130" s="10"/>
      <c r="D130" s="10"/>
      <c r="E130" s="61">
        <v>3230</v>
      </c>
      <c r="F130" s="57" t="s">
        <v>100</v>
      </c>
      <c r="G130" s="59"/>
      <c r="H130" s="73"/>
      <c r="I130" s="58">
        <v>-351943661.04000002</v>
      </c>
    </row>
    <row r="131" spans="1:10" ht="14.25" customHeight="1" thickBot="1" x14ac:dyDescent="0.3">
      <c r="C131" s="10"/>
      <c r="D131" s="10"/>
      <c r="F131" s="56" t="s">
        <v>0</v>
      </c>
      <c r="G131" s="56"/>
      <c r="H131" s="56"/>
      <c r="I131" s="45">
        <f>+SUM(I125:I130)</f>
        <v>-471412880.31000006</v>
      </c>
    </row>
    <row r="132" spans="1:10" ht="14.25" customHeight="1" thickTop="1" x14ac:dyDescent="0.25">
      <c r="C132" s="10"/>
      <c r="D132" s="10"/>
      <c r="F132" s="72"/>
      <c r="G132" s="7"/>
      <c r="H132" s="7"/>
      <c r="I132" s="7"/>
    </row>
    <row r="133" spans="1:10" ht="14.25" customHeight="1" x14ac:dyDescent="0.25">
      <c r="B133" s="71" t="s">
        <v>99</v>
      </c>
      <c r="C133" s="71"/>
      <c r="D133" s="71"/>
      <c r="E133" s="71"/>
      <c r="F133" s="71"/>
      <c r="G133" s="71"/>
      <c r="H133" s="71"/>
      <c r="I133" s="71"/>
      <c r="J133" s="71"/>
    </row>
    <row r="134" spans="1:10" ht="14.25" customHeight="1" x14ac:dyDescent="0.25">
      <c r="A134" s="68">
        <v>11</v>
      </c>
      <c r="D134" s="11" t="s">
        <v>98</v>
      </c>
      <c r="E134" s="11"/>
      <c r="F134" s="11"/>
      <c r="G134" s="11"/>
      <c r="H134" s="11"/>
      <c r="I134" s="11"/>
      <c r="J134" s="11"/>
    </row>
    <row r="135" spans="1:10" ht="14.25" customHeight="1" x14ac:dyDescent="0.25">
      <c r="C135" s="55"/>
      <c r="D135" s="55"/>
      <c r="E135" s="8" t="s">
        <v>7</v>
      </c>
      <c r="F135" s="9" t="s">
        <v>6</v>
      </c>
      <c r="G135" s="9"/>
      <c r="H135" s="8" t="s">
        <v>97</v>
      </c>
      <c r="I135" s="8" t="s">
        <v>96</v>
      </c>
      <c r="J135" s="8" t="s">
        <v>3</v>
      </c>
    </row>
    <row r="136" spans="1:10" ht="14.25" customHeight="1" x14ac:dyDescent="0.25">
      <c r="C136" s="10"/>
      <c r="D136" s="10"/>
      <c r="E136" s="70">
        <v>1111</v>
      </c>
      <c r="F136" s="57" t="s">
        <v>95</v>
      </c>
      <c r="G136" s="59"/>
      <c r="H136" s="58">
        <v>0</v>
      </c>
      <c r="I136" s="69">
        <v>0</v>
      </c>
      <c r="J136" s="69">
        <f>+H136-I136</f>
        <v>0</v>
      </c>
    </row>
    <row r="137" spans="1:10" ht="14.25" customHeight="1" x14ac:dyDescent="0.25">
      <c r="C137" s="10"/>
      <c r="D137" s="10"/>
      <c r="E137" s="70">
        <v>1112</v>
      </c>
      <c r="F137" s="57" t="s">
        <v>94</v>
      </c>
      <c r="G137" s="59"/>
      <c r="H137" s="58">
        <v>120172017.48999999</v>
      </c>
      <c r="I137" s="69">
        <v>101864616.02</v>
      </c>
      <c r="J137" s="69">
        <f>+H137-I137</f>
        <v>18307401.469999999</v>
      </c>
    </row>
    <row r="138" spans="1:10" ht="14.25" customHeight="1" x14ac:dyDescent="0.25">
      <c r="C138" s="10"/>
      <c r="D138" s="10"/>
      <c r="E138" s="70">
        <v>1113</v>
      </c>
      <c r="F138" s="57" t="s">
        <v>93</v>
      </c>
      <c r="G138" s="59"/>
      <c r="H138" s="58">
        <v>0</v>
      </c>
      <c r="I138" s="69">
        <v>0</v>
      </c>
      <c r="J138" s="69">
        <f>+H138-I138</f>
        <v>0</v>
      </c>
    </row>
    <row r="139" spans="1:10" ht="14.25" customHeight="1" x14ac:dyDescent="0.25">
      <c r="C139" s="10"/>
      <c r="D139" s="10"/>
      <c r="E139" s="70">
        <v>1114</v>
      </c>
      <c r="F139" s="57" t="s">
        <v>92</v>
      </c>
      <c r="G139" s="59"/>
      <c r="H139" s="58">
        <v>0</v>
      </c>
      <c r="I139" s="69">
        <v>0</v>
      </c>
      <c r="J139" s="69">
        <f>+H139-I139</f>
        <v>0</v>
      </c>
    </row>
    <row r="140" spans="1:10" ht="14.25" customHeight="1" x14ac:dyDescent="0.25">
      <c r="C140" s="10"/>
      <c r="D140" s="10"/>
      <c r="E140" s="70">
        <v>1116</v>
      </c>
      <c r="F140" s="57" t="s">
        <v>91</v>
      </c>
      <c r="G140" s="59"/>
      <c r="H140" s="58">
        <v>0</v>
      </c>
      <c r="I140" s="69">
        <v>0</v>
      </c>
      <c r="J140" s="69">
        <f>+H140-I140</f>
        <v>0</v>
      </c>
    </row>
    <row r="141" spans="1:10" ht="14.25" customHeight="1" thickBot="1" x14ac:dyDescent="0.3">
      <c r="C141" s="10"/>
      <c r="D141" s="10"/>
      <c r="F141" s="5" t="s">
        <v>0</v>
      </c>
      <c r="G141" s="5"/>
      <c r="H141" s="45">
        <f>+SUM(H136:H140)</f>
        <v>120172017.48999999</v>
      </c>
      <c r="I141" s="45">
        <f>+SUM(I136:I140)</f>
        <v>101864616.02</v>
      </c>
      <c r="J141" s="45">
        <f>+SUM(J136:J140)</f>
        <v>18307401.469999999</v>
      </c>
    </row>
    <row r="142" spans="1:10" ht="14.25" customHeight="1" thickTop="1" x14ac:dyDescent="0.25"/>
    <row r="143" spans="1:10" ht="14.25" customHeight="1" x14ac:dyDescent="0.25">
      <c r="A143" s="68">
        <v>12</v>
      </c>
      <c r="D143" s="11" t="s">
        <v>90</v>
      </c>
      <c r="E143" s="11"/>
      <c r="F143" s="11"/>
      <c r="G143" s="11"/>
      <c r="H143" s="11"/>
      <c r="I143" s="11"/>
      <c r="J143" s="11"/>
    </row>
    <row r="144" spans="1:10" ht="14.25" customHeight="1" x14ac:dyDescent="0.25">
      <c r="C144" s="55"/>
      <c r="D144" s="55"/>
      <c r="E144" s="8" t="s">
        <v>7</v>
      </c>
      <c r="F144" s="9" t="s">
        <v>6</v>
      </c>
      <c r="G144" s="9"/>
      <c r="H144" s="9"/>
      <c r="I144" s="67" t="s">
        <v>55</v>
      </c>
      <c r="J144" s="8" t="s">
        <v>54</v>
      </c>
    </row>
    <row r="145" spans="3:10" s="65" customFormat="1" ht="14.25" customHeight="1" x14ac:dyDescent="0.25">
      <c r="C145" s="10"/>
      <c r="D145" s="10"/>
      <c r="E145" s="64">
        <v>1230</v>
      </c>
      <c r="F145" s="63" t="s">
        <v>89</v>
      </c>
      <c r="G145" s="66"/>
      <c r="H145" s="66"/>
      <c r="I145" s="66"/>
      <c r="J145" s="62">
        <f>+SUM(I146:I149)</f>
        <v>0</v>
      </c>
    </row>
    <row r="146" spans="3:10" ht="14.25" customHeight="1" x14ac:dyDescent="0.25">
      <c r="C146" s="10"/>
      <c r="D146" s="10"/>
      <c r="E146" s="61">
        <v>1231</v>
      </c>
      <c r="F146" s="60" t="s">
        <v>88</v>
      </c>
      <c r="G146" s="59"/>
      <c r="H146" s="59"/>
      <c r="I146" s="58">
        <v>0</v>
      </c>
      <c r="J146" s="57"/>
    </row>
    <row r="147" spans="3:10" ht="14.25" customHeight="1" x14ac:dyDescent="0.25">
      <c r="C147" s="10"/>
      <c r="D147" s="10"/>
      <c r="E147" s="61">
        <v>1233</v>
      </c>
      <c r="F147" s="60" t="s">
        <v>87</v>
      </c>
      <c r="G147" s="59"/>
      <c r="H147" s="59"/>
      <c r="I147" s="58">
        <v>0</v>
      </c>
      <c r="J147" s="57"/>
    </row>
    <row r="148" spans="3:10" ht="14.25" customHeight="1" x14ac:dyDescent="0.25">
      <c r="C148" s="10"/>
      <c r="D148" s="10"/>
      <c r="E148" s="61">
        <v>1235</v>
      </c>
      <c r="F148" s="60" t="s">
        <v>86</v>
      </c>
      <c r="G148" s="59"/>
      <c r="H148" s="59"/>
      <c r="I148" s="58">
        <v>0</v>
      </c>
      <c r="J148" s="57"/>
    </row>
    <row r="149" spans="3:10" ht="14.25" customHeight="1" x14ac:dyDescent="0.25">
      <c r="C149" s="10"/>
      <c r="D149" s="10"/>
      <c r="E149" s="61">
        <v>1236</v>
      </c>
      <c r="F149" s="60" t="s">
        <v>85</v>
      </c>
      <c r="G149" s="59"/>
      <c r="H149" s="59"/>
      <c r="I149" s="58">
        <v>0</v>
      </c>
      <c r="J149" s="57"/>
    </row>
    <row r="150" spans="3:10" s="65" customFormat="1" ht="14.25" customHeight="1" x14ac:dyDescent="0.25">
      <c r="C150" s="10"/>
      <c r="D150" s="10"/>
      <c r="E150" s="64">
        <v>1240</v>
      </c>
      <c r="F150" s="63" t="s">
        <v>84</v>
      </c>
      <c r="G150" s="66"/>
      <c r="H150" s="66"/>
      <c r="I150" s="66"/>
      <c r="J150" s="62">
        <f>+SUM(I151:I157)</f>
        <v>38901219.130000003</v>
      </c>
    </row>
    <row r="151" spans="3:10" ht="14.25" customHeight="1" x14ac:dyDescent="0.25">
      <c r="C151" s="10"/>
      <c r="D151" s="10"/>
      <c r="E151" s="61">
        <v>1241</v>
      </c>
      <c r="F151" s="60" t="s">
        <v>49</v>
      </c>
      <c r="G151" s="59"/>
      <c r="H151" s="59"/>
      <c r="I151" s="58">
        <v>15023445.630000001</v>
      </c>
      <c r="J151" s="57"/>
    </row>
    <row r="152" spans="3:10" ht="14.25" customHeight="1" x14ac:dyDescent="0.25">
      <c r="C152" s="10"/>
      <c r="D152" s="10"/>
      <c r="E152" s="61">
        <v>1242</v>
      </c>
      <c r="F152" s="60" t="s">
        <v>48</v>
      </c>
      <c r="G152" s="59"/>
      <c r="H152" s="59"/>
      <c r="I152" s="58">
        <v>915922.68</v>
      </c>
      <c r="J152" s="57"/>
    </row>
    <row r="153" spans="3:10" ht="14.25" customHeight="1" x14ac:dyDescent="0.25">
      <c r="C153" s="10"/>
      <c r="D153" s="10"/>
      <c r="E153" s="61">
        <v>1243</v>
      </c>
      <c r="F153" s="60" t="s">
        <v>47</v>
      </c>
      <c r="G153" s="59"/>
      <c r="H153" s="59"/>
      <c r="I153" s="58">
        <v>4162276.73</v>
      </c>
      <c r="J153" s="57"/>
    </row>
    <row r="154" spans="3:10" ht="14.25" customHeight="1" x14ac:dyDescent="0.25">
      <c r="C154" s="10"/>
      <c r="D154" s="10"/>
      <c r="E154" s="61">
        <v>1244</v>
      </c>
      <c r="F154" s="60" t="s">
        <v>46</v>
      </c>
      <c r="G154" s="59"/>
      <c r="H154" s="59"/>
      <c r="I154" s="58">
        <v>3933593.53</v>
      </c>
      <c r="J154" s="57"/>
    </row>
    <row r="155" spans="3:10" ht="14.25" customHeight="1" x14ac:dyDescent="0.25">
      <c r="C155" s="10"/>
      <c r="D155" s="10"/>
      <c r="E155" s="61">
        <v>1245</v>
      </c>
      <c r="F155" s="60" t="s">
        <v>45</v>
      </c>
      <c r="G155" s="59"/>
      <c r="H155" s="59"/>
      <c r="I155" s="58">
        <v>0</v>
      </c>
      <c r="J155" s="57"/>
    </row>
    <row r="156" spans="3:10" ht="14.25" customHeight="1" x14ac:dyDescent="0.25">
      <c r="C156" s="10"/>
      <c r="D156" s="10"/>
      <c r="E156" s="61">
        <v>1246</v>
      </c>
      <c r="F156" s="60" t="s">
        <v>44</v>
      </c>
      <c r="G156" s="59"/>
      <c r="H156" s="59"/>
      <c r="I156" s="58">
        <v>14829700.560000001</v>
      </c>
      <c r="J156" s="57"/>
    </row>
    <row r="157" spans="3:10" ht="14.25" customHeight="1" x14ac:dyDescent="0.25">
      <c r="C157" s="10"/>
      <c r="D157" s="10"/>
      <c r="E157" s="61">
        <v>1247</v>
      </c>
      <c r="F157" s="60" t="s">
        <v>83</v>
      </c>
      <c r="G157" s="59"/>
      <c r="H157" s="59"/>
      <c r="I157" s="58">
        <v>36280</v>
      </c>
      <c r="J157" s="57"/>
    </row>
    <row r="158" spans="3:10" ht="14.25" customHeight="1" x14ac:dyDescent="0.25">
      <c r="C158" s="10"/>
      <c r="D158" s="10"/>
      <c r="E158" s="64">
        <v>1250</v>
      </c>
      <c r="F158" s="63" t="s">
        <v>39</v>
      </c>
      <c r="G158" s="59"/>
      <c r="H158" s="59"/>
      <c r="I158" s="59"/>
      <c r="J158" s="62">
        <f>+SUM(I159:I160)</f>
        <v>0</v>
      </c>
    </row>
    <row r="159" spans="3:10" ht="14.25" customHeight="1" x14ac:dyDescent="0.25">
      <c r="C159" s="10"/>
      <c r="D159" s="10"/>
      <c r="E159" s="61">
        <v>1251</v>
      </c>
      <c r="F159" s="60" t="s">
        <v>82</v>
      </c>
      <c r="G159" s="59"/>
      <c r="H159" s="59"/>
      <c r="I159" s="58">
        <v>0</v>
      </c>
      <c r="J159" s="57"/>
    </row>
    <row r="160" spans="3:10" ht="14.25" customHeight="1" x14ac:dyDescent="0.25">
      <c r="C160" s="10"/>
      <c r="D160" s="10"/>
      <c r="E160" s="61">
        <v>1254</v>
      </c>
      <c r="F160" s="60" t="s">
        <v>81</v>
      </c>
      <c r="G160" s="59"/>
      <c r="H160" s="59"/>
      <c r="I160" s="58">
        <v>0</v>
      </c>
      <c r="J160" s="57"/>
    </row>
    <row r="161" spans="3:10" ht="14.25" customHeight="1" thickBot="1" x14ac:dyDescent="0.3">
      <c r="C161" s="10"/>
      <c r="D161" s="10"/>
      <c r="F161" s="56" t="s">
        <v>0</v>
      </c>
      <c r="G161" s="56"/>
      <c r="H161" s="56"/>
      <c r="J161" s="45">
        <f>+SUM(J158,J150,J145)</f>
        <v>38901219.130000003</v>
      </c>
    </row>
    <row r="162" spans="3:10" ht="14.25" customHeight="1" thickTop="1" x14ac:dyDescent="0.25"/>
    <row r="163" spans="3:10" ht="14.25" customHeight="1" x14ac:dyDescent="0.25">
      <c r="C163" s="55"/>
      <c r="D163" s="11" t="s">
        <v>80</v>
      </c>
      <c r="E163" s="11"/>
      <c r="F163" s="11"/>
      <c r="G163" s="11"/>
      <c r="H163" s="11"/>
      <c r="I163" s="11"/>
      <c r="J163" s="11"/>
    </row>
    <row r="164" spans="3:10" ht="14.25" customHeight="1" x14ac:dyDescent="0.25">
      <c r="C164" s="55"/>
      <c r="D164" s="55"/>
      <c r="E164" s="8" t="s">
        <v>7</v>
      </c>
      <c r="F164" s="54" t="s">
        <v>6</v>
      </c>
      <c r="G164" s="54"/>
      <c r="H164" s="8" t="s">
        <v>5</v>
      </c>
      <c r="I164" s="8" t="s">
        <v>4</v>
      </c>
      <c r="J164" s="8" t="s">
        <v>3</v>
      </c>
    </row>
    <row r="165" spans="3:10" ht="14.25" customHeight="1" x14ac:dyDescent="0.25">
      <c r="C165" s="10"/>
      <c r="D165" s="10"/>
      <c r="E165" s="53">
        <v>5500</v>
      </c>
      <c r="F165" s="52" t="s">
        <v>79</v>
      </c>
      <c r="G165" s="48"/>
      <c r="H165" s="51">
        <f>+SUM(H166:H171)</f>
        <v>0</v>
      </c>
      <c r="I165" s="51">
        <f>+SUM(I166:I171)</f>
        <v>22065170.949999999</v>
      </c>
      <c r="J165" s="51">
        <v>0</v>
      </c>
    </row>
    <row r="166" spans="3:10" ht="14.25" customHeight="1" x14ac:dyDescent="0.25">
      <c r="C166" s="10"/>
      <c r="D166" s="10"/>
      <c r="E166" s="50">
        <v>5510</v>
      </c>
      <c r="F166" s="49" t="s">
        <v>78</v>
      </c>
      <c r="G166" s="48"/>
      <c r="H166" s="47">
        <v>0</v>
      </c>
      <c r="I166" s="47">
        <v>22064728.370000001</v>
      </c>
      <c r="J166" s="47">
        <f>+H166-I166</f>
        <v>-22064728.370000001</v>
      </c>
    </row>
    <row r="167" spans="3:10" ht="14.25" customHeight="1" x14ac:dyDescent="0.25">
      <c r="C167" s="10"/>
      <c r="D167" s="10"/>
      <c r="E167" s="50">
        <v>5520</v>
      </c>
      <c r="F167" s="49" t="s">
        <v>16</v>
      </c>
      <c r="G167" s="48"/>
      <c r="H167" s="47">
        <v>0</v>
      </c>
      <c r="I167" s="47">
        <v>0</v>
      </c>
      <c r="J167" s="47">
        <f>+H167-I167</f>
        <v>0</v>
      </c>
    </row>
    <row r="168" spans="3:10" ht="14.25" customHeight="1" x14ac:dyDescent="0.25">
      <c r="C168" s="10"/>
      <c r="D168" s="10"/>
      <c r="E168" s="50">
        <v>5530</v>
      </c>
      <c r="F168" s="49" t="s">
        <v>77</v>
      </c>
      <c r="G168" s="48"/>
      <c r="H168" s="47">
        <v>0</v>
      </c>
      <c r="I168" s="47">
        <v>0</v>
      </c>
      <c r="J168" s="47">
        <f>+H168-I168</f>
        <v>0</v>
      </c>
    </row>
    <row r="169" spans="3:10" ht="14.25" customHeight="1" x14ac:dyDescent="0.25">
      <c r="C169" s="10"/>
      <c r="D169" s="10"/>
      <c r="E169" s="50">
        <v>5540</v>
      </c>
      <c r="F169" s="49" t="s">
        <v>76</v>
      </c>
      <c r="G169" s="48"/>
      <c r="H169" s="47">
        <v>0</v>
      </c>
      <c r="I169" s="47">
        <v>0</v>
      </c>
      <c r="J169" s="47">
        <f>+H169-I169</f>
        <v>0</v>
      </c>
    </row>
    <row r="170" spans="3:10" ht="14.25" customHeight="1" x14ac:dyDescent="0.25">
      <c r="C170" s="10"/>
      <c r="D170" s="10"/>
      <c r="E170" s="50">
        <v>5550</v>
      </c>
      <c r="F170" s="49" t="s">
        <v>75</v>
      </c>
      <c r="G170" s="48"/>
      <c r="H170" s="47">
        <v>0</v>
      </c>
      <c r="I170" s="47">
        <v>0</v>
      </c>
      <c r="J170" s="47">
        <f>+H170-I170</f>
        <v>0</v>
      </c>
    </row>
    <row r="171" spans="3:10" ht="14.25" customHeight="1" x14ac:dyDescent="0.25">
      <c r="C171" s="10"/>
      <c r="D171" s="10"/>
      <c r="E171" s="50">
        <v>5590</v>
      </c>
      <c r="F171" s="49" t="s">
        <v>74</v>
      </c>
      <c r="G171" s="48"/>
      <c r="H171" s="47">
        <v>0</v>
      </c>
      <c r="I171" s="47">
        <v>442.58</v>
      </c>
      <c r="J171" s="47">
        <f>+H171-I171</f>
        <v>-442.58</v>
      </c>
    </row>
    <row r="172" spans="3:10" ht="14.25" customHeight="1" x14ac:dyDescent="0.25">
      <c r="C172" s="10"/>
      <c r="D172" s="10"/>
      <c r="E172" s="53">
        <v>5600</v>
      </c>
      <c r="F172" s="52" t="s">
        <v>73</v>
      </c>
      <c r="G172" s="48"/>
      <c r="H172" s="51">
        <f>+H173</f>
        <v>0</v>
      </c>
      <c r="I172" s="51">
        <f>+I173</f>
        <v>0</v>
      </c>
      <c r="J172" s="47">
        <f>+H172-I172</f>
        <v>0</v>
      </c>
    </row>
    <row r="173" spans="3:10" ht="14.25" customHeight="1" x14ac:dyDescent="0.25">
      <c r="C173" s="10"/>
      <c r="D173" s="10"/>
      <c r="E173" s="50">
        <v>5610</v>
      </c>
      <c r="F173" s="49" t="s">
        <v>72</v>
      </c>
      <c r="G173" s="48"/>
      <c r="H173" s="47">
        <v>0</v>
      </c>
      <c r="I173" s="47">
        <v>0</v>
      </c>
      <c r="J173" s="47">
        <f>+H173-I173</f>
        <v>0</v>
      </c>
    </row>
    <row r="174" spans="3:10" ht="14.25" customHeight="1" thickBot="1" x14ac:dyDescent="0.3">
      <c r="C174" s="10"/>
      <c r="D174" s="10"/>
      <c r="F174" s="46" t="s">
        <v>0</v>
      </c>
      <c r="G174" s="46"/>
      <c r="H174" s="45">
        <f>+H172+H165</f>
        <v>0</v>
      </c>
      <c r="I174" s="45">
        <f>+I172+I165</f>
        <v>22065170.949999999</v>
      </c>
      <c r="J174" s="45">
        <f>+J172+J165</f>
        <v>0</v>
      </c>
    </row>
    <row r="175" spans="3:10" ht="14.25" customHeight="1" thickTop="1" x14ac:dyDescent="0.25"/>
    <row r="176" spans="3:10" ht="14.25" customHeight="1" x14ac:dyDescent="0.25">
      <c r="C176" s="1"/>
      <c r="D176" s="11" t="s">
        <v>71</v>
      </c>
      <c r="E176" s="11"/>
      <c r="F176" s="11"/>
      <c r="G176" s="11"/>
      <c r="H176" s="11"/>
      <c r="I176" s="11"/>
      <c r="J176" s="11"/>
    </row>
    <row r="177" spans="3:10" ht="14.25" customHeight="1" x14ac:dyDescent="0.25">
      <c r="C177" s="44"/>
      <c r="D177" s="44"/>
      <c r="E177" s="43" t="s">
        <v>56</v>
      </c>
      <c r="F177" s="43"/>
      <c r="G177" s="43"/>
      <c r="H177" s="43"/>
      <c r="I177" s="31" t="s">
        <v>55</v>
      </c>
      <c r="J177" s="31" t="s">
        <v>54</v>
      </c>
    </row>
    <row r="178" spans="3:10" s="14" customFormat="1" ht="14.25" customHeight="1" x14ac:dyDescent="0.25">
      <c r="C178" s="32"/>
      <c r="D178" s="32"/>
      <c r="E178" s="32"/>
      <c r="F178" s="32"/>
      <c r="H178" s="32"/>
      <c r="I178" s="32"/>
      <c r="J178" s="32"/>
    </row>
    <row r="179" spans="3:10" s="14" customFormat="1" ht="14.25" customHeight="1" x14ac:dyDescent="0.25">
      <c r="C179" s="42"/>
      <c r="D179" s="42"/>
      <c r="E179" s="30" t="s">
        <v>70</v>
      </c>
      <c r="F179" s="36"/>
      <c r="G179" s="19"/>
      <c r="H179" s="35"/>
      <c r="I179" s="35"/>
      <c r="J179" s="35">
        <v>447158217.36000001</v>
      </c>
    </row>
    <row r="180" spans="3:10" s="14" customFormat="1" ht="14.25" customHeight="1" x14ac:dyDescent="0.25">
      <c r="C180" s="34"/>
      <c r="D180" s="34"/>
      <c r="E180" s="30" t="s">
        <v>69</v>
      </c>
      <c r="F180" s="38"/>
      <c r="G180" s="19"/>
      <c r="H180" s="19"/>
      <c r="I180" s="35">
        <f>+SUM(I181:I186)</f>
        <v>2858807.18</v>
      </c>
      <c r="J180" s="25"/>
    </row>
    <row r="181" spans="3:10" s="14" customFormat="1" ht="14.25" customHeight="1" x14ac:dyDescent="0.25">
      <c r="E181" s="41">
        <v>2.1</v>
      </c>
      <c r="F181" s="19" t="s">
        <v>68</v>
      </c>
      <c r="G181" s="19"/>
      <c r="H181" s="19"/>
      <c r="I181" s="25">
        <v>0</v>
      </c>
      <c r="J181" s="25"/>
    </row>
    <row r="182" spans="3:10" s="14" customFormat="1" ht="14.25" customHeight="1" x14ac:dyDescent="0.25">
      <c r="E182" s="41">
        <v>2.2000000000000002</v>
      </c>
      <c r="F182" s="19" t="s">
        <v>67</v>
      </c>
      <c r="G182" s="19"/>
      <c r="H182" s="19"/>
      <c r="I182" s="25">
        <v>0</v>
      </c>
      <c r="J182" s="25"/>
    </row>
    <row r="183" spans="3:10" s="14" customFormat="1" ht="14.25" customHeight="1" x14ac:dyDescent="0.25">
      <c r="E183" s="41">
        <v>2.2999999999999998</v>
      </c>
      <c r="F183" s="19" t="s">
        <v>66</v>
      </c>
      <c r="G183" s="19"/>
      <c r="H183" s="19"/>
      <c r="I183" s="25">
        <v>0</v>
      </c>
      <c r="J183" s="25"/>
    </row>
    <row r="184" spans="3:10" s="14" customFormat="1" ht="14.25" customHeight="1" x14ac:dyDescent="0.25">
      <c r="E184" s="41">
        <v>2.4</v>
      </c>
      <c r="F184" s="19" t="s">
        <v>65</v>
      </c>
      <c r="G184" s="19"/>
      <c r="H184" s="19"/>
      <c r="I184" s="25">
        <v>0</v>
      </c>
      <c r="J184" s="25"/>
    </row>
    <row r="185" spans="3:10" s="14" customFormat="1" ht="14.25" customHeight="1" x14ac:dyDescent="0.25">
      <c r="E185" s="41">
        <v>2.5</v>
      </c>
      <c r="F185" s="38" t="s">
        <v>64</v>
      </c>
      <c r="G185" s="19"/>
      <c r="H185" s="19"/>
      <c r="I185" s="25">
        <v>2858807.18</v>
      </c>
      <c r="J185" s="25"/>
    </row>
    <row r="186" spans="3:10" s="14" customFormat="1" ht="14.25" customHeight="1" x14ac:dyDescent="0.25">
      <c r="E186" s="41">
        <v>2.6</v>
      </c>
      <c r="F186" s="38" t="s">
        <v>63</v>
      </c>
      <c r="G186" s="19"/>
      <c r="H186" s="19"/>
      <c r="I186" s="25">
        <v>0</v>
      </c>
      <c r="J186" s="25"/>
    </row>
    <row r="187" spans="3:10" s="14" customFormat="1" ht="14.25" customHeight="1" x14ac:dyDescent="0.25">
      <c r="C187" s="40"/>
      <c r="D187" s="40"/>
      <c r="E187" s="30" t="s">
        <v>62</v>
      </c>
      <c r="F187" s="39"/>
      <c r="G187" s="19"/>
      <c r="H187" s="25"/>
      <c r="I187" s="35">
        <f>+SUM(I188:I190)</f>
        <v>31540051.16</v>
      </c>
      <c r="J187" s="25"/>
    </row>
    <row r="188" spans="3:10" s="14" customFormat="1" ht="14.25" customHeight="1" x14ac:dyDescent="0.25">
      <c r="E188" s="39">
        <v>3.1</v>
      </c>
      <c r="F188" s="38" t="s">
        <v>61</v>
      </c>
      <c r="G188" s="19"/>
      <c r="H188" s="19"/>
      <c r="I188" s="25">
        <v>0</v>
      </c>
      <c r="J188" s="25"/>
    </row>
    <row r="189" spans="3:10" s="14" customFormat="1" ht="14.25" customHeight="1" x14ac:dyDescent="0.25">
      <c r="E189" s="39">
        <v>3.2</v>
      </c>
      <c r="F189" s="38" t="s">
        <v>60</v>
      </c>
      <c r="G189" s="19"/>
      <c r="H189" s="19"/>
      <c r="I189" s="25">
        <v>0</v>
      </c>
      <c r="J189" s="25"/>
    </row>
    <row r="190" spans="3:10" s="14" customFormat="1" ht="14.25" customHeight="1" x14ac:dyDescent="0.25">
      <c r="E190" s="39">
        <v>3.3</v>
      </c>
      <c r="F190" s="38" t="s">
        <v>59</v>
      </c>
      <c r="G190" s="19"/>
      <c r="H190" s="19"/>
      <c r="I190" s="25">
        <v>31540051.16</v>
      </c>
      <c r="J190" s="25"/>
    </row>
    <row r="191" spans="3:10" s="14" customFormat="1" ht="14.25" customHeight="1" x14ac:dyDescent="0.25">
      <c r="C191" s="37"/>
      <c r="D191" s="37"/>
      <c r="E191" s="30" t="s">
        <v>58</v>
      </c>
      <c r="F191" s="36"/>
      <c r="G191" s="19"/>
      <c r="H191" s="35"/>
      <c r="I191" s="35"/>
      <c r="J191" s="35">
        <f>+J179+I180-I187</f>
        <v>418476973.38</v>
      </c>
    </row>
    <row r="192" spans="3:10" s="14" customFormat="1" ht="14.25" customHeight="1" x14ac:dyDescent="0.25">
      <c r="C192" s="34"/>
      <c r="D192" s="34"/>
      <c r="E192" s="28"/>
      <c r="F192" s="28"/>
      <c r="G192" s="33"/>
      <c r="H192" s="33"/>
      <c r="I192" s="33"/>
    </row>
    <row r="193" spans="3:10" s="14" customFormat="1" ht="14.25" customHeight="1" x14ac:dyDescent="0.25">
      <c r="D193" s="11" t="s">
        <v>57</v>
      </c>
      <c r="E193" s="11"/>
      <c r="F193" s="11"/>
      <c r="G193" s="11"/>
      <c r="H193" s="11"/>
      <c r="I193" s="11"/>
      <c r="J193" s="11"/>
    </row>
    <row r="194" spans="3:10" s="14" customFormat="1" ht="14.25" customHeight="1" x14ac:dyDescent="0.25">
      <c r="C194" s="32"/>
      <c r="D194" s="32"/>
      <c r="E194" s="9" t="s">
        <v>56</v>
      </c>
      <c r="F194" s="9"/>
      <c r="G194" s="9"/>
      <c r="H194" s="9"/>
      <c r="I194" s="31" t="s">
        <v>55</v>
      </c>
      <c r="J194" s="31" t="s">
        <v>54</v>
      </c>
    </row>
    <row r="195" spans="3:10" s="14" customFormat="1" ht="14.25" customHeight="1" x14ac:dyDescent="0.25">
      <c r="E195" s="30" t="s">
        <v>53</v>
      </c>
      <c r="F195" s="19"/>
      <c r="G195" s="19"/>
      <c r="H195" s="18"/>
      <c r="I195" s="17"/>
      <c r="J195" s="16">
        <v>422166760.19</v>
      </c>
    </row>
    <row r="196" spans="3:10" s="14" customFormat="1" ht="14.25" customHeight="1" x14ac:dyDescent="0.25">
      <c r="C196" s="28"/>
      <c r="D196" s="28"/>
      <c r="E196" s="30" t="s">
        <v>52</v>
      </c>
      <c r="F196" s="19"/>
      <c r="G196" s="19"/>
      <c r="H196" s="18"/>
      <c r="I196" s="16">
        <f>+SUM(I197:I217)</f>
        <v>35862415.839999996</v>
      </c>
      <c r="J196" s="21"/>
    </row>
    <row r="197" spans="3:10" s="14" customFormat="1" ht="14.25" customHeight="1" x14ac:dyDescent="0.2">
      <c r="C197" s="28"/>
      <c r="D197" s="28"/>
      <c r="E197" s="27">
        <v>2.1</v>
      </c>
      <c r="F197" s="22" t="s">
        <v>51</v>
      </c>
      <c r="G197" s="22"/>
      <c r="H197" s="22"/>
      <c r="I197" s="17">
        <v>0</v>
      </c>
      <c r="J197" s="29"/>
    </row>
    <row r="198" spans="3:10" s="14" customFormat="1" ht="14.25" customHeight="1" x14ac:dyDescent="0.2">
      <c r="C198" s="28"/>
      <c r="D198" s="28"/>
      <c r="E198" s="27">
        <v>2.2000000000000002</v>
      </c>
      <c r="F198" s="22" t="s">
        <v>50</v>
      </c>
      <c r="G198" s="22"/>
      <c r="H198" s="22"/>
      <c r="I198" s="17">
        <v>0</v>
      </c>
      <c r="J198" s="17"/>
    </row>
    <row r="199" spans="3:10" s="14" customFormat="1" ht="14.25" customHeight="1" x14ac:dyDescent="0.2">
      <c r="C199" s="28"/>
      <c r="D199" s="28"/>
      <c r="E199" s="27">
        <v>2.2999999999999998</v>
      </c>
      <c r="F199" s="22" t="s">
        <v>49</v>
      </c>
      <c r="G199" s="22"/>
      <c r="H199" s="22"/>
      <c r="I199" s="17">
        <v>14964658.75</v>
      </c>
      <c r="J199" s="17"/>
    </row>
    <row r="200" spans="3:10" s="14" customFormat="1" ht="14.25" customHeight="1" x14ac:dyDescent="0.2">
      <c r="C200" s="28"/>
      <c r="D200" s="28"/>
      <c r="E200" s="27">
        <v>2.4</v>
      </c>
      <c r="F200" s="22" t="s">
        <v>48</v>
      </c>
      <c r="G200" s="22"/>
      <c r="H200" s="22"/>
      <c r="I200" s="17">
        <v>913677.15</v>
      </c>
      <c r="J200" s="17"/>
    </row>
    <row r="201" spans="3:10" s="14" customFormat="1" ht="14.25" customHeight="1" x14ac:dyDescent="0.2">
      <c r="C201" s="28"/>
      <c r="D201" s="28"/>
      <c r="E201" s="27">
        <v>2.5</v>
      </c>
      <c r="F201" s="22" t="s">
        <v>47</v>
      </c>
      <c r="G201" s="22"/>
      <c r="H201" s="22"/>
      <c r="I201" s="17">
        <v>3048943.53</v>
      </c>
      <c r="J201" s="17"/>
    </row>
    <row r="202" spans="3:10" s="14" customFormat="1" ht="14.25" customHeight="1" x14ac:dyDescent="0.2">
      <c r="C202" s="28"/>
      <c r="D202" s="28"/>
      <c r="E202" s="27">
        <v>2.6</v>
      </c>
      <c r="F202" s="22" t="s">
        <v>46</v>
      </c>
      <c r="G202" s="22"/>
      <c r="H202" s="22"/>
      <c r="I202" s="17">
        <v>3933593.53</v>
      </c>
      <c r="J202" s="17"/>
    </row>
    <row r="203" spans="3:10" s="14" customFormat="1" ht="14.25" customHeight="1" x14ac:dyDescent="0.2">
      <c r="C203" s="28"/>
      <c r="D203" s="28"/>
      <c r="E203" s="27">
        <v>2.7</v>
      </c>
      <c r="F203" s="22" t="s">
        <v>45</v>
      </c>
      <c r="G203" s="22"/>
      <c r="H203" s="22"/>
      <c r="I203" s="17">
        <v>0</v>
      </c>
      <c r="J203" s="17"/>
    </row>
    <row r="204" spans="3:10" s="14" customFormat="1" ht="14.25" customHeight="1" x14ac:dyDescent="0.2">
      <c r="C204" s="28"/>
      <c r="D204" s="28"/>
      <c r="E204" s="27">
        <v>2.8</v>
      </c>
      <c r="F204" s="22" t="s">
        <v>44</v>
      </c>
      <c r="G204" s="22"/>
      <c r="H204" s="22"/>
      <c r="I204" s="17">
        <v>12969809.76</v>
      </c>
      <c r="J204" s="17"/>
    </row>
    <row r="205" spans="3:10" s="14" customFormat="1" ht="14.25" customHeight="1" x14ac:dyDescent="0.2">
      <c r="C205" s="28"/>
      <c r="D205" s="28"/>
      <c r="E205" s="27">
        <v>2.9</v>
      </c>
      <c r="F205" s="22" t="s">
        <v>43</v>
      </c>
      <c r="G205" s="22"/>
      <c r="H205" s="22"/>
      <c r="I205" s="17">
        <v>0</v>
      </c>
      <c r="J205" s="17"/>
    </row>
    <row r="206" spans="3:10" s="14" customFormat="1" ht="14.25" customHeight="1" x14ac:dyDescent="0.2">
      <c r="C206" s="28"/>
      <c r="D206" s="28"/>
      <c r="E206" s="27" t="s">
        <v>42</v>
      </c>
      <c r="F206" s="22" t="s">
        <v>41</v>
      </c>
      <c r="G206" s="22"/>
      <c r="H206" s="22"/>
      <c r="I206" s="17">
        <v>0</v>
      </c>
      <c r="J206" s="17"/>
    </row>
    <row r="207" spans="3:10" s="14" customFormat="1" ht="14.25" customHeight="1" x14ac:dyDescent="0.2">
      <c r="C207" s="28"/>
      <c r="D207" s="28"/>
      <c r="E207" s="27" t="s">
        <v>40</v>
      </c>
      <c r="F207" s="22" t="s">
        <v>39</v>
      </c>
      <c r="G207" s="22"/>
      <c r="H207" s="22"/>
      <c r="I207" s="17">
        <v>0</v>
      </c>
      <c r="J207" s="17"/>
    </row>
    <row r="208" spans="3:10" s="14" customFormat="1" ht="14.25" customHeight="1" x14ac:dyDescent="0.2">
      <c r="C208" s="28"/>
      <c r="D208" s="28"/>
      <c r="E208" s="27" t="s">
        <v>38</v>
      </c>
      <c r="F208" s="22" t="s">
        <v>37</v>
      </c>
      <c r="G208" s="22"/>
      <c r="H208" s="22"/>
      <c r="I208" s="17">
        <v>31733.119999999999</v>
      </c>
      <c r="J208" s="17"/>
    </row>
    <row r="209" spans="3:10" s="14" customFormat="1" ht="14.25" customHeight="1" x14ac:dyDescent="0.2">
      <c r="C209" s="28"/>
      <c r="D209" s="28"/>
      <c r="E209" s="27" t="s">
        <v>36</v>
      </c>
      <c r="F209" s="22" t="s">
        <v>35</v>
      </c>
      <c r="G209" s="22"/>
      <c r="H209" s="22"/>
      <c r="I209" s="17">
        <v>0</v>
      </c>
      <c r="J209" s="17"/>
    </row>
    <row r="210" spans="3:10" s="14" customFormat="1" ht="14.25" customHeight="1" x14ac:dyDescent="0.2">
      <c r="C210" s="28"/>
      <c r="D210" s="28"/>
      <c r="E210" s="27" t="s">
        <v>34</v>
      </c>
      <c r="F210" s="22" t="s">
        <v>33</v>
      </c>
      <c r="G210" s="22"/>
      <c r="H210" s="22"/>
      <c r="I210" s="17">
        <v>0</v>
      </c>
      <c r="J210" s="17"/>
    </row>
    <row r="211" spans="3:10" s="14" customFormat="1" ht="14.25" customHeight="1" x14ac:dyDescent="0.2">
      <c r="C211" s="28"/>
      <c r="D211" s="28"/>
      <c r="E211" s="27" t="s">
        <v>32</v>
      </c>
      <c r="F211" s="22" t="s">
        <v>31</v>
      </c>
      <c r="G211" s="22"/>
      <c r="H211" s="22"/>
      <c r="I211" s="17">
        <v>0</v>
      </c>
      <c r="J211" s="17"/>
    </row>
    <row r="212" spans="3:10" s="14" customFormat="1" ht="14.25" customHeight="1" x14ac:dyDescent="0.2">
      <c r="C212" s="28"/>
      <c r="D212" s="28"/>
      <c r="E212" s="27" t="s">
        <v>30</v>
      </c>
      <c r="F212" s="22" t="s">
        <v>29</v>
      </c>
      <c r="G212" s="22"/>
      <c r="H212" s="22"/>
      <c r="I212" s="17">
        <v>0</v>
      </c>
      <c r="J212" s="17"/>
    </row>
    <row r="213" spans="3:10" s="14" customFormat="1" ht="14.25" customHeight="1" x14ac:dyDescent="0.2">
      <c r="C213" s="28"/>
      <c r="D213" s="28"/>
      <c r="E213" s="27" t="s">
        <v>28</v>
      </c>
      <c r="F213" s="22" t="s">
        <v>27</v>
      </c>
      <c r="G213" s="22"/>
      <c r="H213" s="22"/>
      <c r="I213" s="17">
        <v>0</v>
      </c>
      <c r="J213" s="17"/>
    </row>
    <row r="214" spans="3:10" s="14" customFormat="1" ht="14.25" customHeight="1" x14ac:dyDescent="0.2">
      <c r="C214" s="28"/>
      <c r="D214" s="28"/>
      <c r="E214" s="27" t="s">
        <v>26</v>
      </c>
      <c r="F214" s="22" t="s">
        <v>25</v>
      </c>
      <c r="G214" s="22"/>
      <c r="H214" s="22"/>
      <c r="I214" s="17">
        <v>0</v>
      </c>
      <c r="J214" s="17"/>
    </row>
    <row r="215" spans="3:10" s="14" customFormat="1" ht="14.25" customHeight="1" x14ac:dyDescent="0.2">
      <c r="C215" s="28"/>
      <c r="D215" s="28"/>
      <c r="E215" s="27" t="s">
        <v>24</v>
      </c>
      <c r="F215" s="22" t="s">
        <v>23</v>
      </c>
      <c r="G215" s="22"/>
      <c r="H215" s="22"/>
      <c r="I215" s="17">
        <v>0</v>
      </c>
      <c r="J215" s="17"/>
    </row>
    <row r="216" spans="3:10" s="14" customFormat="1" ht="14.25" customHeight="1" x14ac:dyDescent="0.2">
      <c r="C216" s="28"/>
      <c r="D216" s="28"/>
      <c r="E216" s="27" t="s">
        <v>22</v>
      </c>
      <c r="F216" s="22" t="s">
        <v>21</v>
      </c>
      <c r="G216" s="22"/>
      <c r="H216" s="22"/>
      <c r="I216" s="17">
        <v>0</v>
      </c>
      <c r="J216" s="17"/>
    </row>
    <row r="217" spans="3:10" s="14" customFormat="1" ht="14.25" customHeight="1" x14ac:dyDescent="0.2">
      <c r="C217" s="28"/>
      <c r="D217" s="28"/>
      <c r="E217" s="27" t="s">
        <v>20</v>
      </c>
      <c r="F217" s="22" t="s">
        <v>19</v>
      </c>
      <c r="G217" s="22"/>
      <c r="H217" s="22"/>
      <c r="I217" s="17">
        <v>0</v>
      </c>
      <c r="J217" s="17"/>
    </row>
    <row r="218" spans="3:10" s="14" customFormat="1" ht="14.25" customHeight="1" x14ac:dyDescent="0.25">
      <c r="E218" s="26" t="s">
        <v>18</v>
      </c>
      <c r="F218" s="19"/>
      <c r="G218" s="19"/>
      <c r="H218" s="25"/>
      <c r="I218" s="24">
        <f>+SUM(I219:I225)</f>
        <v>22065170.949999999</v>
      </c>
      <c r="J218" s="17"/>
    </row>
    <row r="219" spans="3:10" s="14" customFormat="1" ht="14.25" customHeight="1" x14ac:dyDescent="0.25">
      <c r="E219" s="23">
        <v>3.1</v>
      </c>
      <c r="F219" s="22" t="s">
        <v>17</v>
      </c>
      <c r="G219" s="19"/>
      <c r="H219" s="19"/>
      <c r="I219" s="17">
        <v>22064728.370000001</v>
      </c>
      <c r="J219" s="17"/>
    </row>
    <row r="220" spans="3:10" s="14" customFormat="1" ht="14.25" customHeight="1" x14ac:dyDescent="0.25">
      <c r="E220" s="23">
        <v>3.2</v>
      </c>
      <c r="F220" s="22" t="s">
        <v>16</v>
      </c>
      <c r="G220" s="19"/>
      <c r="H220" s="19"/>
      <c r="I220" s="17">
        <v>0</v>
      </c>
      <c r="J220" s="17"/>
    </row>
    <row r="221" spans="3:10" s="14" customFormat="1" ht="14.25" customHeight="1" x14ac:dyDescent="0.25">
      <c r="E221" s="23">
        <v>3.3</v>
      </c>
      <c r="F221" s="22" t="s">
        <v>15</v>
      </c>
      <c r="G221" s="19"/>
      <c r="H221" s="19"/>
      <c r="I221" s="17">
        <v>0</v>
      </c>
      <c r="J221" s="17"/>
    </row>
    <row r="222" spans="3:10" s="14" customFormat="1" ht="14.25" customHeight="1" x14ac:dyDescent="0.25">
      <c r="E222" s="23">
        <v>3.4</v>
      </c>
      <c r="F222" s="22" t="s">
        <v>14</v>
      </c>
      <c r="G222" s="19"/>
      <c r="H222" s="19"/>
      <c r="I222" s="17">
        <v>0</v>
      </c>
      <c r="J222" s="17"/>
    </row>
    <row r="223" spans="3:10" s="14" customFormat="1" ht="14.25" customHeight="1" x14ac:dyDescent="0.25">
      <c r="E223" s="23">
        <v>3.5</v>
      </c>
      <c r="F223" s="22" t="s">
        <v>13</v>
      </c>
      <c r="G223" s="19"/>
      <c r="H223" s="19"/>
      <c r="I223" s="17">
        <v>0</v>
      </c>
      <c r="J223" s="17"/>
    </row>
    <row r="224" spans="3:10" s="14" customFormat="1" ht="14.25" customHeight="1" x14ac:dyDescent="0.25">
      <c r="E224" s="23">
        <v>3.6</v>
      </c>
      <c r="F224" s="22" t="s">
        <v>12</v>
      </c>
      <c r="G224" s="19"/>
      <c r="H224" s="19"/>
      <c r="I224" s="17">
        <v>442.58</v>
      </c>
      <c r="J224" s="17"/>
    </row>
    <row r="225" spans="1:10" s="14" customFormat="1" ht="14.25" customHeight="1" x14ac:dyDescent="0.25">
      <c r="E225" s="23">
        <v>3.7</v>
      </c>
      <c r="F225" s="22" t="s">
        <v>11</v>
      </c>
      <c r="G225" s="19"/>
      <c r="H225" s="19"/>
      <c r="I225" s="17">
        <v>0</v>
      </c>
      <c r="J225" s="21"/>
    </row>
    <row r="226" spans="1:10" s="14" customFormat="1" ht="14.25" customHeight="1" x14ac:dyDescent="0.25">
      <c r="E226" s="20" t="s">
        <v>10</v>
      </c>
      <c r="F226" s="19"/>
      <c r="G226" s="19"/>
      <c r="H226" s="18"/>
      <c r="I226" s="17"/>
      <c r="J226" s="16">
        <f>+J195-I196+I218</f>
        <v>408369515.30000001</v>
      </c>
    </row>
    <row r="227" spans="1:10" s="14" customFormat="1" ht="14.25" customHeight="1" x14ac:dyDescent="0.25">
      <c r="C227" s="15"/>
      <c r="D227" s="15"/>
      <c r="E227" s="15"/>
      <c r="F227" s="15"/>
      <c r="G227" s="15"/>
      <c r="H227" s="15"/>
      <c r="I227" s="15"/>
    </row>
    <row r="228" spans="1:10" ht="14.25" customHeight="1" x14ac:dyDescent="0.25">
      <c r="A228" s="13" t="s">
        <v>9</v>
      </c>
      <c r="B228" s="12"/>
      <c r="C228" s="12"/>
      <c r="D228" s="12"/>
      <c r="E228" s="12"/>
      <c r="F228" s="12"/>
      <c r="G228" s="12"/>
      <c r="H228" s="12"/>
      <c r="I228" s="12"/>
      <c r="J228" s="12"/>
    </row>
    <row r="229" spans="1:10" ht="14.25" customHeight="1" x14ac:dyDescent="0.25">
      <c r="C229" s="10"/>
      <c r="D229" s="11" t="s">
        <v>8</v>
      </c>
      <c r="E229" s="11"/>
      <c r="F229" s="11"/>
      <c r="G229" s="11"/>
      <c r="H229" s="11"/>
      <c r="I229" s="11"/>
      <c r="J229" s="11"/>
    </row>
    <row r="230" spans="1:10" ht="14.25" customHeight="1" x14ac:dyDescent="0.25">
      <c r="C230" s="10"/>
      <c r="D230" s="10"/>
      <c r="E230" s="8" t="s">
        <v>7</v>
      </c>
      <c r="F230" s="9" t="s">
        <v>6</v>
      </c>
      <c r="G230" s="9"/>
      <c r="H230" s="8" t="s">
        <v>5</v>
      </c>
      <c r="I230" s="8" t="s">
        <v>4</v>
      </c>
      <c r="J230" s="8" t="s">
        <v>3</v>
      </c>
    </row>
    <row r="231" spans="1:10" ht="14.25" customHeight="1" x14ac:dyDescent="0.25">
      <c r="E231" s="1">
        <v>7110</v>
      </c>
      <c r="F231" s="1" t="s">
        <v>2</v>
      </c>
      <c r="G231" s="1"/>
      <c r="H231" s="6">
        <v>80375013.420000002</v>
      </c>
      <c r="I231" s="1">
        <v>0</v>
      </c>
      <c r="J231" s="6">
        <f>+H231-I231</f>
        <v>80375013.420000002</v>
      </c>
    </row>
    <row r="232" spans="1:10" ht="14.25" customHeight="1" x14ac:dyDescent="0.25">
      <c r="E232" s="1">
        <v>7120</v>
      </c>
      <c r="F232" s="1" t="s">
        <v>1</v>
      </c>
      <c r="G232" s="7"/>
      <c r="H232" s="6">
        <v>-80375013.420000002</v>
      </c>
      <c r="I232" s="1">
        <v>0</v>
      </c>
      <c r="J232" s="6">
        <f>+H232-I232</f>
        <v>-80375013.420000002</v>
      </c>
    </row>
    <row r="233" spans="1:10" ht="14.25" customHeight="1" thickBot="1" x14ac:dyDescent="0.3">
      <c r="F233" s="5" t="s">
        <v>0</v>
      </c>
      <c r="G233" s="5"/>
      <c r="H233" s="4">
        <f>+SUM(H231:H232)</f>
        <v>0</v>
      </c>
      <c r="I233" s="4">
        <f>+SUM(I231:I232)</f>
        <v>0</v>
      </c>
      <c r="J233" s="4">
        <f>+SUM(J231:J232)</f>
        <v>0</v>
      </c>
    </row>
    <row r="234" spans="1:10" ht="14.25" customHeight="1" thickTop="1" x14ac:dyDescent="0.25">
      <c r="C234" s="1"/>
      <c r="D234" s="1"/>
    </row>
    <row r="235" spans="1:10" ht="14.25" customHeight="1" x14ac:dyDescent="0.25">
      <c r="F235" s="1"/>
      <c r="G235" s="1"/>
      <c r="H235" s="1"/>
      <c r="I235" s="1"/>
    </row>
  </sheetData>
  <mergeCells count="72">
    <mergeCell ref="C8:J8"/>
    <mergeCell ref="F10:H10"/>
    <mergeCell ref="F11:H11"/>
    <mergeCell ref="F12:H12"/>
    <mergeCell ref="F13:H13"/>
    <mergeCell ref="F14:H14"/>
    <mergeCell ref="F24:H24"/>
    <mergeCell ref="F25:H25"/>
    <mergeCell ref="F26:H26"/>
    <mergeCell ref="F27:H27"/>
    <mergeCell ref="F15:H15"/>
    <mergeCell ref="A1:J1"/>
    <mergeCell ref="A2:J2"/>
    <mergeCell ref="A3:J3"/>
    <mergeCell ref="A4:J4"/>
    <mergeCell ref="B7:J7"/>
    <mergeCell ref="F42:H42"/>
    <mergeCell ref="F43:H43"/>
    <mergeCell ref="F28:H28"/>
    <mergeCell ref="F16:H16"/>
    <mergeCell ref="D18:J18"/>
    <mergeCell ref="F19:H19"/>
    <mergeCell ref="F20:H20"/>
    <mergeCell ref="F21:H21"/>
    <mergeCell ref="F22:H22"/>
    <mergeCell ref="F23:H23"/>
    <mergeCell ref="F44:H44"/>
    <mergeCell ref="F29:H29"/>
    <mergeCell ref="D31:J31"/>
    <mergeCell ref="D34:J34"/>
    <mergeCell ref="F35:H35"/>
    <mergeCell ref="F36:H36"/>
    <mergeCell ref="F37:H37"/>
    <mergeCell ref="F38:H38"/>
    <mergeCell ref="F39:H39"/>
    <mergeCell ref="D41:J41"/>
    <mergeCell ref="F51:H51"/>
    <mergeCell ref="C53:J53"/>
    <mergeCell ref="F55:G55"/>
    <mergeCell ref="F56:H56"/>
    <mergeCell ref="F57:H57"/>
    <mergeCell ref="F58:H58"/>
    <mergeCell ref="D87:J87"/>
    <mergeCell ref="F88:H88"/>
    <mergeCell ref="F89:H89"/>
    <mergeCell ref="F96:H96"/>
    <mergeCell ref="F59:H59"/>
    <mergeCell ref="F45:H45"/>
    <mergeCell ref="F46:H46"/>
    <mergeCell ref="F47:H47"/>
    <mergeCell ref="F48:H48"/>
    <mergeCell ref="F49:H49"/>
    <mergeCell ref="E177:H177"/>
    <mergeCell ref="E194:H194"/>
    <mergeCell ref="C98:J98"/>
    <mergeCell ref="F60:H60"/>
    <mergeCell ref="F61:H61"/>
    <mergeCell ref="F62:H62"/>
    <mergeCell ref="B64:J64"/>
    <mergeCell ref="C65:J65"/>
    <mergeCell ref="F67:H67"/>
    <mergeCell ref="F85:H85"/>
    <mergeCell ref="F230:G230"/>
    <mergeCell ref="F100:H100"/>
    <mergeCell ref="F120:H120"/>
    <mergeCell ref="B122:J122"/>
    <mergeCell ref="F124:H124"/>
    <mergeCell ref="F131:H131"/>
    <mergeCell ref="B133:J133"/>
    <mergeCell ref="F135:G135"/>
    <mergeCell ref="F144:H144"/>
    <mergeCell ref="F161:H161"/>
  </mergeCells>
  <dataValidations count="1">
    <dataValidation allowBlank="1" showInputMessage="1" showErrorMessage="1" prompt="Diferencia entre el saldo final y el inicial presentados." sqref="J230 J164 J144 J135"/>
  </dataValidations>
  <pageMargins left="0.70866141732283472" right="0.70866141732283472" top="0.74803149606299213" bottom="0.74803149606299213" header="0.31496062992125984" footer="0.31496062992125984"/>
  <pageSetup paperSize="11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 PE</vt:lpstr>
      <vt:lpstr>'Notas PE'!Títulos_a_imprimir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2020-02-13T20:19:10Z</dcterms:created>
  <dcterms:modified xsi:type="dcterms:W3CDTF">2020-02-13T20:19:57Z</dcterms:modified>
</cp:coreProperties>
</file>