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CONTABL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61" i="1"/>
  <c r="G60" i="1"/>
  <c r="C60" i="1"/>
  <c r="I53" i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J42" i="1" s="1"/>
  <c r="I42" i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D16" i="1"/>
  <c r="D14" i="1" s="1"/>
  <c r="E24" i="1" l="1"/>
  <c r="J14" i="1"/>
  <c r="J25" i="1"/>
  <c r="E16" i="1"/>
  <c r="E14" i="1" s="1"/>
  <c r="E12" i="1" s="1"/>
  <c r="J38" i="1"/>
  <c r="J36" i="1" s="1"/>
  <c r="J34" i="1" s="1"/>
  <c r="D24" i="1"/>
  <c r="D12" i="1" s="1"/>
  <c r="I14" i="1"/>
  <c r="I12" i="1" s="1"/>
  <c r="J12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<sst xmlns="http://schemas.openxmlformats.org/spreadsheetml/2006/main" count="62" uniqueCount="59">
  <si>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</si>
  <si>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01 de Enero Al 30 de Septiembre del 2019</t>
  </si>
  <si>
    <t>(Pesos)</t>
  </si>
  <si>
    <t>Ente Público:</t>
  </si>
  <si>
    <t>Colegio de Educación Profesional Técnica del Estado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</si>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</sst>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43" fontId="4" fillId="3" borderId="0" xfId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horizontal="right" vertical="top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43" fontId="3" fillId="3" borderId="1" xfId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P"/>
      <sheetName val="PC"/>
      <sheetName val="EAI"/>
      <sheetName val="CA"/>
      <sheetName val="CTG"/>
      <sheetName val="COG"/>
      <sheetName val="CFG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>
        <row r="16">
          <cell r="D16">
            <v>120172017.48999999</v>
          </cell>
          <cell r="E16">
            <v>127196267.25</v>
          </cell>
          <cell r="I16">
            <v>12304989.289999999</v>
          </cell>
          <cell r="J16">
            <v>88052197.650000006</v>
          </cell>
        </row>
        <row r="17">
          <cell r="D17">
            <v>4766105.34</v>
          </cell>
          <cell r="E17">
            <v>13756256.220000001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29965</v>
          </cell>
          <cell r="J21">
            <v>19000</v>
          </cell>
        </row>
        <row r="22">
          <cell r="D22">
            <v>148860.4</v>
          </cell>
          <cell r="E22">
            <v>212610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1027886480.0700001</v>
          </cell>
          <cell r="E31">
            <v>1027886480.0700001</v>
          </cell>
          <cell r="I31">
            <v>0</v>
          </cell>
          <cell r="J31">
            <v>0</v>
          </cell>
        </row>
        <row r="32">
          <cell r="D32">
            <v>314667315.22000003</v>
          </cell>
          <cell r="E32">
            <v>286510773.69999999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-918919985.99000001</v>
          </cell>
          <cell r="E34">
            <v>-918919985.99000001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44">
          <cell r="I44">
            <v>158202019.27000001</v>
          </cell>
          <cell r="J44">
            <v>126824054.91</v>
          </cell>
        </row>
        <row r="45">
          <cell r="I45">
            <v>119153863.09</v>
          </cell>
          <cell r="J45">
            <v>119153863.09</v>
          </cell>
        </row>
        <row r="46">
          <cell r="I46">
            <v>0</v>
          </cell>
          <cell r="J46">
            <v>0</v>
          </cell>
        </row>
        <row r="50">
          <cell r="I50">
            <v>61853230.07</v>
          </cell>
          <cell r="J50">
            <v>1894601.82</v>
          </cell>
        </row>
        <row r="51">
          <cell r="I51">
            <v>-158665041.5</v>
          </cell>
          <cell r="J51">
            <v>-155143083.49000001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  <row r="71">
          <cell r="C71" t="str">
            <v>Mtro. Alberto de la Luz Socorro Diosdado</v>
          </cell>
          <cell r="G71" t="str">
            <v>Lic. Carlos Chávez Bojórquez</v>
          </cell>
        </row>
        <row r="72">
          <cell r="C72" t="str">
            <v>Director General</v>
          </cell>
          <cell r="G72" t="str">
            <v>Encargado de Despacho de la Dirección de Administración según oficio OPD/GTO/1328/2019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62"/>
  <sheetViews>
    <sheetView showGridLines="0" tabSelected="1" view="pageBreakPreview" zoomScale="90" zoomScaleNormal="80" zoomScaleSheetLayoutView="90" zoomScalePageLayoutView="80" workbookViewId="0">
      <selection activeCell="B5" sqref="B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2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2" ht="3" customHeight="1" x14ac:dyDescent="0.2">
      <c r="A6" s="11"/>
      <c r="B6" s="11"/>
      <c r="C6" s="11"/>
      <c r="D6" s="11"/>
      <c r="E6" s="11"/>
      <c r="F6" s="11"/>
    </row>
    <row r="7" spans="1:12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2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2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2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2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2" x14ac:dyDescent="0.2">
      <c r="A12" s="34"/>
      <c r="B12" s="35" t="s">
        <v>8</v>
      </c>
      <c r="C12" s="35"/>
      <c r="D12" s="36">
        <f>D14+D24</f>
        <v>16078150.240000006</v>
      </c>
      <c r="E12" s="36">
        <f>E14+E24</f>
        <v>28156541.520000041</v>
      </c>
      <c r="F12" s="33"/>
      <c r="G12" s="35" t="s">
        <v>9</v>
      </c>
      <c r="H12" s="35"/>
      <c r="I12" s="36">
        <f>I14+I25</f>
        <v>10965</v>
      </c>
      <c r="J12" s="36">
        <f>J14+J25</f>
        <v>75747208.360000014</v>
      </c>
      <c r="K12" s="29"/>
      <c r="L12" s="37"/>
    </row>
    <row r="13" spans="1:12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2" x14ac:dyDescent="0.2">
      <c r="A14" s="38"/>
      <c r="B14" s="35" t="s">
        <v>10</v>
      </c>
      <c r="C14" s="35"/>
      <c r="D14" s="36">
        <f>SUM(D16:D22)</f>
        <v>16078150.240000006</v>
      </c>
      <c r="E14" s="36">
        <f>SUM(E16:E22)</f>
        <v>0</v>
      </c>
      <c r="F14" s="33"/>
      <c r="G14" s="35" t="s">
        <v>11</v>
      </c>
      <c r="H14" s="35"/>
      <c r="I14" s="36">
        <f>SUM(I16:I23)</f>
        <v>10965</v>
      </c>
      <c r="J14" s="36">
        <f>SUM(J16:J23)</f>
        <v>75747208.360000014</v>
      </c>
      <c r="K14" s="29"/>
    </row>
    <row r="15" spans="1:12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2" x14ac:dyDescent="0.2">
      <c r="A16" s="34"/>
      <c r="B16" s="42" t="s">
        <v>12</v>
      </c>
      <c r="C16" s="42"/>
      <c r="D16" s="43">
        <f>IF([1]ESF!D16&lt;[1]ESF!E16,[1]ESF!E16-[1]ESF!D16,0)</f>
        <v>7024249.7600000054</v>
      </c>
      <c r="E16" s="43">
        <f>IF(D16&gt;0,0,[1]ESF!D16-[1]ESF!E16)</f>
        <v>0</v>
      </c>
      <c r="F16" s="33"/>
      <c r="G16" s="42" t="s">
        <v>13</v>
      </c>
      <c r="H16" s="42"/>
      <c r="I16" s="43">
        <f>IF([1]ESF!I16&gt;[1]ESF!J16,[1]ESF!I16-[1]ESF!J16,0)</f>
        <v>0</v>
      </c>
      <c r="J16" s="43">
        <f>IF(I16&gt;0,0,[1]ESF!J16-[1]ESF!I16)</f>
        <v>75747208.360000014</v>
      </c>
      <c r="K16" s="29"/>
    </row>
    <row r="17" spans="1:11" x14ac:dyDescent="0.2">
      <c r="A17" s="34"/>
      <c r="B17" s="42" t="s">
        <v>14</v>
      </c>
      <c r="C17" s="42"/>
      <c r="D17" s="43">
        <f>IF([1]ESF!D17&lt;[1]ESF!E17,[1]ESF!E17-[1]ESF!D17,0)</f>
        <v>8990150.8800000008</v>
      </c>
      <c r="E17" s="43">
        <f>IF(D17&gt;0,0,[1]ESF!D17-[1]ESF!E17)</f>
        <v>0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f>IF([1]ESF!D18&lt;[1]ESF!E18,[1]ESF!E18-[1]ESF!D18,0)</f>
        <v>0</v>
      </c>
      <c r="E18" s="43">
        <f>IF(D18&gt;0,0,[1]ESF!D18-[1]ESF!E18)</f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10965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63749.600000000006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45">
        <f>SUM(D26:D34)</f>
        <v>0</v>
      </c>
      <c r="E24" s="45">
        <f>SUM(E26:E34)</f>
        <v>28156541.520000041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45">
        <f>SUM(I27:I32)</f>
        <v>0</v>
      </c>
      <c r="J25" s="45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7"/>
      <c r="J26" s="47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f>IF(D29&gt;0,0,[1]ESF!D32-[1]ESF!E32)</f>
        <v>28156541.520000041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8"/>
      <c r="J33" s="48"/>
      <c r="K33" s="29"/>
    </row>
    <row r="34" spans="1:12" x14ac:dyDescent="0.2">
      <c r="A34" s="34"/>
      <c r="B34" s="42" t="s">
        <v>43</v>
      </c>
      <c r="C34" s="42"/>
      <c r="D34" s="43">
        <f>IF([1]ESF!D36&lt;[1]ESF!E36,[1]ESF!E36-[1]ESF!D36,0)</f>
        <v>0</v>
      </c>
      <c r="E34" s="43">
        <f>IF(D34&gt;0,0,[1]ESF!D36-[1]ESF!E36)</f>
        <v>0</v>
      </c>
      <c r="F34" s="33"/>
      <c r="G34" s="35" t="s">
        <v>44</v>
      </c>
      <c r="H34" s="35"/>
      <c r="I34" s="36">
        <f>I36+I42+I50</f>
        <v>91336592.610000014</v>
      </c>
      <c r="J34" s="36">
        <f>J36+J42+J50</f>
        <v>3521958.0099999905</v>
      </c>
      <c r="K34" s="29"/>
      <c r="L34" s="37"/>
    </row>
    <row r="35" spans="1:12" x14ac:dyDescent="0.2">
      <c r="A35" s="38"/>
      <c r="B35" s="39"/>
      <c r="C35" s="40"/>
      <c r="D35" s="48"/>
      <c r="E35" s="48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45">
        <f>SUM(I38:I40)</f>
        <v>31377964.360000014</v>
      </c>
      <c r="J36" s="45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f>IF([1]ESF!I44&gt;[1]ESF!J44,[1]ESF!I44-[1]ESF!J44,0)</f>
        <v>31377964.360000014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59958628.25</v>
      </c>
      <c r="J42" s="36">
        <f>SUM(J44:J48)</f>
        <v>3521958.0099999905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3">
        <f>IF([1]ESF!I50&gt;[1]ESF!J50,[1]ESF!I50-[1]ESF!J50,0)</f>
        <v>59958628.25</v>
      </c>
      <c r="J44" s="43">
        <f>IF(I44&gt;0,0,[1]ESF!J50-[1]ESF!I50)</f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f>IF([1]ESF!I51&gt;[1]ESF!J51,[1]ESF!I51-[1]ESF!J51,0)</f>
        <v>0</v>
      </c>
      <c r="J45" s="43">
        <f>IF(I45&gt;0,0,[1]ESF!J51-[1]ESF!I51)</f>
        <v>3521958.0099999905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45">
        <f>SUM(I52:I53)</f>
        <v>0</v>
      </c>
      <c r="J50" s="45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57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31.5" customHeight="1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50.1" customHeight="1" x14ac:dyDescent="0.2">
      <c r="B59" s="60"/>
      <c r="C59" s="67"/>
      <c r="D59" s="68"/>
      <c r="E59" s="62"/>
      <c r="G59" s="69"/>
      <c r="H59" s="70"/>
      <c r="I59" s="62"/>
      <c r="J59" s="62"/>
    </row>
    <row r="60" spans="1:11" ht="14.1" customHeight="1" x14ac:dyDescent="0.2">
      <c r="B60" s="71"/>
      <c r="C60" s="72" t="str">
        <f>+[1]ESF!C71</f>
        <v>Mtro. Alberto de la Luz Socorro Diosdado</v>
      </c>
      <c r="D60" s="72"/>
      <c r="E60" s="62"/>
      <c r="F60" s="62"/>
      <c r="G60" s="73" t="str">
        <f>+[1]ESF!G71</f>
        <v>Lic. Carlos Chávez Bojórquez</v>
      </c>
      <c r="H60" s="73"/>
      <c r="I60" s="40"/>
      <c r="J60" s="62"/>
    </row>
    <row r="61" spans="1:11" ht="27.75" customHeight="1" x14ac:dyDescent="0.2">
      <c r="B61" s="74"/>
      <c r="C61" s="75" t="str">
        <f>+[1]ESF!C72</f>
        <v>Director General</v>
      </c>
      <c r="D61" s="75"/>
      <c r="E61" s="76"/>
      <c r="F61" s="76"/>
      <c r="G61" s="77" t="str">
        <f>+[1]ESF!G72</f>
        <v>Encargado de Despacho de la Dirección de Administración según oficio OPD/GTO/1328/2019</v>
      </c>
      <c r="H61" s="77"/>
      <c r="I61" s="40"/>
      <c r="J61" s="62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B58:K58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2019-10-23T18:40:33Z</dcterms:created>
  <dcterms:modified xsi:type="dcterms:W3CDTF">2019-10-23T18:41:07Z</dcterms:modified>
</cp:coreProperties>
</file>