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20490" windowHeight="7755"/>
  </bookViews>
  <sheets>
    <sheet name="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D10" i="1"/>
  <c r="D49" i="1" s="1"/>
  <c r="E10" i="1"/>
  <c r="E49" i="1" s="1"/>
  <c r="G10" i="1"/>
  <c r="H10" i="1"/>
  <c r="H49" i="1" s="1"/>
  <c r="I10" i="1"/>
  <c r="I49" i="1" s="1"/>
  <c r="J10" i="1"/>
  <c r="F11" i="1"/>
  <c r="F10" i="1" s="1"/>
  <c r="K11" i="1"/>
  <c r="F12" i="1"/>
  <c r="K12" i="1"/>
  <c r="F13" i="1"/>
  <c r="K13" i="1"/>
  <c r="F14" i="1"/>
  <c r="K14" i="1"/>
  <c r="F15" i="1"/>
  <c r="K15" i="1"/>
  <c r="F16" i="1"/>
  <c r="K16" i="1"/>
  <c r="D17" i="1"/>
  <c r="F17" i="1" s="1"/>
  <c r="K17" i="1" s="1"/>
  <c r="E17" i="1"/>
  <c r="G17" i="1"/>
  <c r="H17" i="1"/>
  <c r="I17" i="1"/>
  <c r="J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D26" i="1"/>
  <c r="F26" i="1" s="1"/>
  <c r="K26" i="1" s="1"/>
  <c r="E26" i="1"/>
  <c r="G26" i="1"/>
  <c r="H26" i="1"/>
  <c r="I26" i="1"/>
  <c r="J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D36" i="1"/>
  <c r="E36" i="1"/>
  <c r="F36" i="1"/>
  <c r="K36" i="1" s="1"/>
  <c r="H36" i="1"/>
  <c r="J36" i="1"/>
  <c r="F37" i="1"/>
  <c r="K37" i="1"/>
  <c r="D38" i="1"/>
  <c r="E38" i="1"/>
  <c r="F38" i="1"/>
  <c r="G38" i="1"/>
  <c r="H38" i="1"/>
  <c r="I38" i="1"/>
  <c r="J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D45" i="1"/>
  <c r="E45" i="1"/>
  <c r="F45" i="1"/>
  <c r="G45" i="1"/>
  <c r="H45" i="1"/>
  <c r="I45" i="1"/>
  <c r="J45" i="1"/>
  <c r="K45" i="1"/>
  <c r="F46" i="1"/>
  <c r="K46" i="1"/>
  <c r="D47" i="1"/>
  <c r="F47" i="1" s="1"/>
  <c r="K47" i="1" s="1"/>
  <c r="E47" i="1"/>
  <c r="G47" i="1"/>
  <c r="H47" i="1"/>
  <c r="I47" i="1"/>
  <c r="J47" i="1"/>
  <c r="F48" i="1"/>
  <c r="K48" i="1"/>
  <c r="G49" i="1"/>
  <c r="J49" i="1"/>
  <c r="D53" i="1"/>
  <c r="E53" i="1"/>
  <c r="F53" i="1"/>
  <c r="H53" i="1"/>
  <c r="J53" i="1"/>
  <c r="K53" i="1"/>
  <c r="C55" i="1"/>
  <c r="I55" i="1"/>
  <c r="C56" i="1"/>
  <c r="I56" i="1"/>
  <c r="K10" i="1" l="1"/>
  <c r="K49" i="1" s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<sst xmlns="http://schemas.openxmlformats.org/spreadsheetml/2006/main" count="56" uniqueCount="56">
  <si>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Bajo protesta de decir verdad declaramos que los Estados Financieros y sus Notas son razonablemente correctos y responsabilidad del emisor</t>
  </si>
  <si>
    <t>Total del Gasto</t>
  </si>
  <si>
    <t>PROVISIONES PARA CONTINGENCIAS Y OTRAS EROGACIONES</t>
  </si>
  <si>
    <t>Inversiones Financieras y Otras Provisiones</t>
  </si>
  <si>
    <t>OBRA PÚBLICA EN BIENES PROPIOS</t>
  </si>
  <si>
    <t>Inversión Pública</t>
  </si>
  <si>
    <t>ACTIVOS INTANGIBLES</t>
  </si>
  <si>
    <t>MAQUINARIA, OTROS EQUIPOS Y HERRAMIENTAS</t>
  </si>
  <si>
    <t>VEHÍCULOS Y EQUIPO DE TRANSPORTE</t>
  </si>
  <si>
    <t>EQUIPO E INSTRUMENTAL MÉDICO Y LABORATORIO</t>
  </si>
  <si>
    <t>MOBILIARIO Y EQUIPO EDUCACIONAL Y RECREATIVO</t>
  </si>
  <si>
    <t>MOBILIARIO Y EQUIPO DE ADMINISTRACIÓN</t>
  </si>
  <si>
    <t>Bienes Muebles, Inmuebles e Intangibles</t>
  </si>
  <si>
    <t>Subsidios y Subvenciones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</si>
  <si>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</si>
  <si>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</si>
  <si>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</si>
  <si>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</si>
  <si>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</si>
  <si>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</t>
  </si>
  <si>
    <t>SERVICIOS FINANCIEROS, BANCARIOS Y COMERCIALES</t>
  </si>
  <si>
    <t>SERVICIOS, PROFESIONALES, CIENTÍFICOS, TÉCNICOS Y</t>
  </si>
  <si>
    <t>SERVICIOS DE ARRENDAMIENTO</t>
  </si>
  <si>
    <t>SERVICIOS BÁSICOS</t>
  </si>
  <si>
    <t>Servicios Generales</t>
  </si>
  <si>
    <t>HERRAMIENTAS, REFACCIONES Y ACCESORIOS MENORES</t>
  </si>
  <si>
    <t>VESTURIO, BLANCOS Y PRENDAS E PROTECCIÓN Y ARTÍCUL</t>
  </si>
  <si>
    <t>COMBUSTIBLES, LUBRICANTES Y ADITIVOS</t>
  </si>
  <si>
    <t>PRODUCTOS QUÍMICOS, FARMACEÚTICOS Y DE LABORATORIO</t>
  </si>
  <si>
    <t>MATERIALES Y ARTÍCULOS DE CONSTRUCCIÓN Y REPARACIÓ</t>
  </si>
  <si>
    <t>MATERIAS PRIMAS Y MATERIALES DE PRODUCCIÓN Y COMER</t>
  </si>
  <si>
    <t>ALIMENTOS Y UTENSILIOS</t>
  </si>
  <si>
    <t>MATERIALES DE ADMINISTRACIÓN, EMISIÓN DE DOCUMENTO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</si>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</sst>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top" wrapText="1"/>
    </xf>
    <xf numFmtId="0" fontId="2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0" borderId="6" xfId="1" applyFont="1" applyFill="1" applyBorder="1" applyAlignment="1">
      <alignment horizontal="right" vertical="top" wrapText="1"/>
    </xf>
    <xf numFmtId="4" fontId="0" fillId="0" borderId="0" xfId="0" applyNumberFormat="1"/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8" fillId="2" borderId="2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Del 1 de Enero al 30 de SEPTIEMBRE de 2017</v>
          </cell>
        </row>
        <row r="5">
          <cell r="D5" t="str">
            <v>Colegio de Educación Profesional Técnica del Estado de Guanajuato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56"/>
  <sheetViews>
    <sheetView showGridLines="0" tabSelected="1" zoomScale="85" zoomScaleNormal="85" workbookViewId="0"/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7109375" style="1" customWidth="1"/>
    <col min="6" max="6" width="15.140625" style="1" customWidth="1"/>
    <col min="7" max="7" width="15" style="1" customWidth="1"/>
    <col min="8" max="8" width="14.42578125" style="1" customWidth="1"/>
    <col min="9" max="9" width="14.85546875" style="1" customWidth="1"/>
    <col min="10" max="11" width="14.42578125" style="1" customWidth="1"/>
    <col min="12" max="12" width="3.7109375" style="2" customWidth="1"/>
    <col min="13" max="16384" width="11.42578125" style="1"/>
  </cols>
  <sheetData>
    <row r="1" spans="2:11" ht="14.25" customHeight="1" x14ac:dyDescent="0.2">
      <c r="B1" s="40" t="s">
        <v>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4.25" customHeight="1" x14ac:dyDescent="0.2">
      <c r="B2" s="40" t="s">
        <v>54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4.25" customHeight="1" x14ac:dyDescent="0.2">
      <c r="B3" s="40" t="str">
        <f>+[1]CTG!$B$3</f>
        <v>Del 1 de Enero al 30 de SEPTIEMBRE de 2017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2" customFormat="1" ht="6.75" customHeight="1" x14ac:dyDescent="0.2"/>
    <row r="5" spans="2:11" s="2" customFormat="1" ht="18" customHeight="1" x14ac:dyDescent="0.2">
      <c r="C5" s="39" t="s">
        <v>53</v>
      </c>
      <c r="D5" s="38" t="str">
        <f>+[1]CTG!D5</f>
        <v>Colegio de Educación Profesional Técnica del Estado de Guanajuato</v>
      </c>
      <c r="E5" s="38"/>
      <c r="F5" s="38"/>
      <c r="G5" s="38"/>
      <c r="H5" s="37"/>
      <c r="I5" s="37"/>
      <c r="J5" s="37"/>
    </row>
    <row r="6" spans="2:11" s="2" customFormat="1" ht="6.75" customHeight="1" x14ac:dyDescent="0.2"/>
    <row r="7" spans="2:11" x14ac:dyDescent="0.2">
      <c r="B7" s="35" t="s">
        <v>52</v>
      </c>
      <c r="C7" s="35"/>
      <c r="D7" s="36" t="s">
        <v>51</v>
      </c>
      <c r="E7" s="36"/>
      <c r="F7" s="36"/>
      <c r="G7" s="36"/>
      <c r="H7" s="36"/>
      <c r="I7" s="36"/>
      <c r="J7" s="36"/>
      <c r="K7" s="36" t="s">
        <v>50</v>
      </c>
    </row>
    <row r="8" spans="2:11" ht="25.5" x14ac:dyDescent="0.2">
      <c r="B8" s="35"/>
      <c r="C8" s="35"/>
      <c r="D8" s="34" t="s">
        <v>49</v>
      </c>
      <c r="E8" s="34" t="s">
        <v>48</v>
      </c>
      <c r="F8" s="34" t="s">
        <v>47</v>
      </c>
      <c r="G8" s="34" t="s">
        <v>46</v>
      </c>
      <c r="H8" s="34" t="s">
        <v>45</v>
      </c>
      <c r="I8" s="34" t="s">
        <v>44</v>
      </c>
      <c r="J8" s="34" t="s">
        <v>43</v>
      </c>
      <c r="K8" s="36"/>
    </row>
    <row r="9" spans="2:11" ht="11.25" customHeight="1" x14ac:dyDescent="0.2">
      <c r="B9" s="35"/>
      <c r="C9" s="35"/>
      <c r="D9" s="34">
        <v>1</v>
      </c>
      <c r="E9" s="34">
        <v>2</v>
      </c>
      <c r="F9" s="34" t="s">
        <v>42</v>
      </c>
      <c r="G9" s="34">
        <v>4</v>
      </c>
      <c r="H9" s="34">
        <v>5</v>
      </c>
      <c r="I9" s="34">
        <v>6</v>
      </c>
      <c r="J9" s="34">
        <v>7</v>
      </c>
      <c r="K9" s="34" t="s">
        <v>41</v>
      </c>
    </row>
    <row r="10" spans="2:11" s="28" customFormat="1" x14ac:dyDescent="0.2">
      <c r="B10" s="30" t="s">
        <v>40</v>
      </c>
      <c r="C10" s="29"/>
      <c r="D10" s="26">
        <f>SUM(D11:D16)</f>
        <v>265893557</v>
      </c>
      <c r="E10" s="26">
        <f>SUM(E11:E16)</f>
        <v>20324795.869999997</v>
      </c>
      <c r="F10" s="26">
        <f>SUM(F11:F16)</f>
        <v>286218352.87</v>
      </c>
      <c r="G10" s="26">
        <f>SUM(G11:G16)</f>
        <v>184176331.22</v>
      </c>
      <c r="H10" s="26">
        <f>SUM(H11:H16)</f>
        <v>181502816.53999999</v>
      </c>
      <c r="I10" s="26">
        <f>SUM(I11:I16)</f>
        <v>181502816.53999999</v>
      </c>
      <c r="J10" s="26">
        <f>SUM(J11:J16)</f>
        <v>181475217.19</v>
      </c>
      <c r="K10" s="26">
        <f>+F10-H10</f>
        <v>104715536.33000001</v>
      </c>
    </row>
    <row r="11" spans="2:11" ht="15" x14ac:dyDescent="0.25">
      <c r="B11" s="19"/>
      <c r="C11" s="18" t="s">
        <v>39</v>
      </c>
      <c r="D11" s="31">
        <v>127562889</v>
      </c>
      <c r="E11" s="33">
        <v>13204767.050000001</v>
      </c>
      <c r="F11" s="31">
        <f>+D11+E11</f>
        <v>140767656.05000001</v>
      </c>
      <c r="G11" s="31">
        <v>105103184.88</v>
      </c>
      <c r="H11" s="31">
        <v>103661876.65000001</v>
      </c>
      <c r="I11" s="31">
        <v>103661876.65000001</v>
      </c>
      <c r="J11" s="32">
        <v>103661876.65000001</v>
      </c>
      <c r="K11" s="31">
        <f>+F11-H11</f>
        <v>37105779.400000006</v>
      </c>
    </row>
    <row r="12" spans="2:11" ht="15" x14ac:dyDescent="0.25">
      <c r="B12" s="19"/>
      <c r="C12" s="18" t="s">
        <v>38</v>
      </c>
      <c r="D12" s="31">
        <v>18574836</v>
      </c>
      <c r="E12" s="33">
        <v>1360593.73</v>
      </c>
      <c r="F12" s="31">
        <f>+D12+E12</f>
        <v>19935429.73</v>
      </c>
      <c r="G12" s="31">
        <v>12889868.51</v>
      </c>
      <c r="H12" s="31">
        <v>12053721.800000001</v>
      </c>
      <c r="I12" s="31">
        <v>12053721.800000001</v>
      </c>
      <c r="J12" s="32">
        <v>12048076.6</v>
      </c>
      <c r="K12" s="31">
        <f>+F12-H12</f>
        <v>7881707.9299999997</v>
      </c>
    </row>
    <row r="13" spans="2:11" ht="15" x14ac:dyDescent="0.25">
      <c r="B13" s="19"/>
      <c r="C13" s="21" t="s">
        <v>37</v>
      </c>
      <c r="D13" s="31">
        <v>30833750</v>
      </c>
      <c r="E13" s="33">
        <v>-479138.3</v>
      </c>
      <c r="F13" s="31">
        <f>+D13+E13</f>
        <v>30354611.699999999</v>
      </c>
      <c r="G13" s="31">
        <v>10334301.68</v>
      </c>
      <c r="H13" s="31">
        <v>10334301.68</v>
      </c>
      <c r="I13" s="31">
        <v>10334301.68</v>
      </c>
      <c r="J13" s="32">
        <v>10334301.68</v>
      </c>
      <c r="K13" s="31">
        <f>+F13-H13</f>
        <v>20020310.02</v>
      </c>
    </row>
    <row r="14" spans="2:11" ht="15" x14ac:dyDescent="0.25">
      <c r="B14" s="19"/>
      <c r="C14" s="21" t="s">
        <v>36</v>
      </c>
      <c r="D14" s="31">
        <v>28991659</v>
      </c>
      <c r="E14" s="33">
        <v>2389633.59</v>
      </c>
      <c r="F14" s="31">
        <f>+D14+E14</f>
        <v>31381292.59</v>
      </c>
      <c r="G14" s="31">
        <v>23409866.620000001</v>
      </c>
      <c r="H14" s="31">
        <v>23096147.02</v>
      </c>
      <c r="I14" s="31">
        <v>23096147.02</v>
      </c>
      <c r="J14" s="32">
        <v>23091342.870000001</v>
      </c>
      <c r="K14" s="31">
        <f>+F14-H14</f>
        <v>8285145.5700000003</v>
      </c>
    </row>
    <row r="15" spans="2:11" ht="15" x14ac:dyDescent="0.25">
      <c r="B15" s="19"/>
      <c r="C15" s="21" t="s">
        <v>35</v>
      </c>
      <c r="D15" s="31">
        <v>35978479</v>
      </c>
      <c r="E15" s="33">
        <v>1785056.15</v>
      </c>
      <c r="F15" s="31">
        <f>+D15+E15</f>
        <v>37763535.149999999</v>
      </c>
      <c r="G15" s="31">
        <v>17306244.760000002</v>
      </c>
      <c r="H15" s="31">
        <v>17270369.760000002</v>
      </c>
      <c r="I15" s="31">
        <v>17270369.760000002</v>
      </c>
      <c r="J15" s="32">
        <v>17253219.760000002</v>
      </c>
      <c r="K15" s="31">
        <f>+F15-H15</f>
        <v>20493165.389999997</v>
      </c>
    </row>
    <row r="16" spans="2:11" ht="15" x14ac:dyDescent="0.25">
      <c r="B16" s="19"/>
      <c r="C16" s="21" t="s">
        <v>34</v>
      </c>
      <c r="D16" s="31">
        <v>23951944</v>
      </c>
      <c r="E16" s="33">
        <v>2063883.65</v>
      </c>
      <c r="F16" s="31">
        <f>+D16+E16</f>
        <v>26015827.649999999</v>
      </c>
      <c r="G16" s="31">
        <v>15132864.77</v>
      </c>
      <c r="H16" s="31">
        <v>15086399.630000001</v>
      </c>
      <c r="I16" s="31">
        <v>15086399.630000001</v>
      </c>
      <c r="J16" s="32">
        <v>15086399.630000001</v>
      </c>
      <c r="K16" s="31">
        <f>+F16-H16</f>
        <v>10929428.019999998</v>
      </c>
    </row>
    <row r="17" spans="2:11" s="28" customFormat="1" x14ac:dyDescent="0.2">
      <c r="B17" s="30" t="s">
        <v>33</v>
      </c>
      <c r="C17" s="29"/>
      <c r="D17" s="26">
        <f>SUM(D18:D25)</f>
        <v>18615566</v>
      </c>
      <c r="E17" s="26">
        <f>SUM(E18:E25)</f>
        <v>1459917.25</v>
      </c>
      <c r="F17" s="27">
        <f>+D17+E17</f>
        <v>20075483.25</v>
      </c>
      <c r="G17" s="27">
        <f>+SUM(G18:G25)</f>
        <v>10773663.33</v>
      </c>
      <c r="H17" s="26">
        <f>SUM(H18:H25)</f>
        <v>9353210.3100000005</v>
      </c>
      <c r="I17" s="26">
        <f>SUM(I18:I25)</f>
        <v>9353210.3100000005</v>
      </c>
      <c r="J17" s="26">
        <f>SUM(J18:J25)</f>
        <v>8787238.4900000002</v>
      </c>
      <c r="K17" s="27">
        <f>+F17-H17</f>
        <v>10722272.939999999</v>
      </c>
    </row>
    <row r="18" spans="2:11" ht="12.75" customHeight="1" x14ac:dyDescent="0.2">
      <c r="B18" s="19"/>
      <c r="C18" s="21" t="s">
        <v>32</v>
      </c>
      <c r="D18" s="17">
        <v>6052762</v>
      </c>
      <c r="E18" s="17">
        <v>25867.74</v>
      </c>
      <c r="F18" s="17">
        <f>+D18+E18</f>
        <v>6078629.7400000002</v>
      </c>
      <c r="G18" s="17">
        <v>3472879.49</v>
      </c>
      <c r="H18" s="17">
        <v>3329539.54</v>
      </c>
      <c r="I18" s="17">
        <v>3329539.54</v>
      </c>
      <c r="J18" s="25">
        <v>3140194.54</v>
      </c>
      <c r="K18" s="17">
        <f>+F18-H18</f>
        <v>2749090.2</v>
      </c>
    </row>
    <row r="19" spans="2:11" x14ac:dyDescent="0.2">
      <c r="B19" s="19"/>
      <c r="C19" s="21" t="s">
        <v>31</v>
      </c>
      <c r="D19" s="17">
        <v>2927406</v>
      </c>
      <c r="E19" s="17">
        <v>344234.73</v>
      </c>
      <c r="F19" s="17">
        <f>+D19+E19</f>
        <v>3271640.73</v>
      </c>
      <c r="G19" s="17">
        <v>1681759.46</v>
      </c>
      <c r="H19" s="17">
        <v>1640284.91</v>
      </c>
      <c r="I19" s="17">
        <v>1640284.91</v>
      </c>
      <c r="J19" s="25">
        <v>1551228.51</v>
      </c>
      <c r="K19" s="17">
        <f>+F19-H19</f>
        <v>1631355.82</v>
      </c>
    </row>
    <row r="20" spans="2:11" ht="12.75" customHeight="1" x14ac:dyDescent="0.2">
      <c r="B20" s="19"/>
      <c r="C20" s="21" t="s">
        <v>30</v>
      </c>
      <c r="D20" s="17">
        <v>145500</v>
      </c>
      <c r="E20" s="17">
        <v>59250</v>
      </c>
      <c r="F20" s="17">
        <f>+D20+E20</f>
        <v>204750</v>
      </c>
      <c r="G20" s="17">
        <v>97461.34</v>
      </c>
      <c r="H20" s="17">
        <v>91261.34</v>
      </c>
      <c r="I20" s="17">
        <v>91261.34</v>
      </c>
      <c r="J20" s="25">
        <v>91261.34</v>
      </c>
      <c r="K20" s="17">
        <f>+F20-H20</f>
        <v>113488.66</v>
      </c>
    </row>
    <row r="21" spans="2:11" ht="12.75" customHeight="1" x14ac:dyDescent="0.2">
      <c r="B21" s="19"/>
      <c r="C21" s="21" t="s">
        <v>29</v>
      </c>
      <c r="D21" s="17">
        <v>3019085</v>
      </c>
      <c r="E21" s="17">
        <v>257294.3</v>
      </c>
      <c r="F21" s="17">
        <f>+D21+E21</f>
        <v>3276379.3</v>
      </c>
      <c r="G21" s="17">
        <v>1735380.43</v>
      </c>
      <c r="H21" s="17">
        <v>1698500.29</v>
      </c>
      <c r="I21" s="17">
        <v>1698500.29</v>
      </c>
      <c r="J21" s="25">
        <v>1556440.51</v>
      </c>
      <c r="K21" s="17">
        <f>+F21-H21</f>
        <v>1577879.0099999998</v>
      </c>
    </row>
    <row r="22" spans="2:11" ht="12.75" customHeight="1" x14ac:dyDescent="0.2">
      <c r="B22" s="19"/>
      <c r="C22" s="21" t="s">
        <v>28</v>
      </c>
      <c r="D22" s="17">
        <v>624375</v>
      </c>
      <c r="E22" s="17">
        <v>-153501.98000000001</v>
      </c>
      <c r="F22" s="17">
        <f>+D22+E22</f>
        <v>470873.02</v>
      </c>
      <c r="G22" s="17">
        <v>188944.36</v>
      </c>
      <c r="H22" s="17">
        <v>167933.9</v>
      </c>
      <c r="I22" s="17">
        <v>167933.9</v>
      </c>
      <c r="J22" s="25">
        <v>158867.4</v>
      </c>
      <c r="K22" s="17">
        <f>+F22-H22</f>
        <v>302939.12</v>
      </c>
    </row>
    <row r="23" spans="2:11" x14ac:dyDescent="0.2">
      <c r="B23" s="19"/>
      <c r="C23" s="21" t="s">
        <v>27</v>
      </c>
      <c r="D23" s="17">
        <v>2786316</v>
      </c>
      <c r="E23" s="17">
        <v>-221942.03</v>
      </c>
      <c r="F23" s="17">
        <f>+D23+E23</f>
        <v>2564373.9700000002</v>
      </c>
      <c r="G23" s="17">
        <v>1221619.75</v>
      </c>
      <c r="H23" s="17">
        <v>1221619.75</v>
      </c>
      <c r="I23" s="17">
        <v>1221619.75</v>
      </c>
      <c r="J23" s="25">
        <v>1220919.71</v>
      </c>
      <c r="K23" s="17">
        <f>+F23-H23</f>
        <v>1342754.2200000002</v>
      </c>
    </row>
    <row r="24" spans="2:11" ht="12.75" customHeight="1" x14ac:dyDescent="0.2">
      <c r="B24" s="19"/>
      <c r="C24" s="21" t="s">
        <v>26</v>
      </c>
      <c r="D24" s="17">
        <v>960138</v>
      </c>
      <c r="E24" s="17">
        <v>78947.679999999993</v>
      </c>
      <c r="F24" s="17">
        <f>+D24+E24</f>
        <v>1039085.6799999999</v>
      </c>
      <c r="G24" s="17">
        <v>617564.77</v>
      </c>
      <c r="H24" s="17">
        <v>189581.85</v>
      </c>
      <c r="I24" s="17">
        <v>189581.85</v>
      </c>
      <c r="J24" s="25">
        <v>169099.1</v>
      </c>
      <c r="K24" s="17">
        <f>+F24-H24</f>
        <v>849503.83</v>
      </c>
    </row>
    <row r="25" spans="2:11" x14ac:dyDescent="0.2">
      <c r="B25" s="19"/>
      <c r="C25" s="21" t="s">
        <v>25</v>
      </c>
      <c r="D25" s="17">
        <v>2099984</v>
      </c>
      <c r="E25" s="17">
        <v>1069766.81</v>
      </c>
      <c r="F25" s="17">
        <f>+D25+E25</f>
        <v>3169750.81</v>
      </c>
      <c r="G25" s="17">
        <v>1758053.73</v>
      </c>
      <c r="H25" s="17">
        <v>1014488.73</v>
      </c>
      <c r="I25" s="17">
        <v>1014488.73</v>
      </c>
      <c r="J25" s="25">
        <v>899227.38</v>
      </c>
      <c r="K25" s="17">
        <f>+F25-H25</f>
        <v>2155262.08</v>
      </c>
    </row>
    <row r="26" spans="2:11" x14ac:dyDescent="0.2">
      <c r="B26" s="24" t="s">
        <v>24</v>
      </c>
      <c r="C26" s="23"/>
      <c r="D26" s="20">
        <f>SUM(D27:D35)</f>
        <v>50036866</v>
      </c>
      <c r="E26" s="20">
        <f>SUM(E27:E35)</f>
        <v>11224420.229999999</v>
      </c>
      <c r="F26" s="20">
        <f>+D26+E26</f>
        <v>61261286.229999997</v>
      </c>
      <c r="G26" s="27">
        <f>+SUM(G27:G35)</f>
        <v>34684778.700000003</v>
      </c>
      <c r="H26" s="27">
        <f>+SUM(H27:H35)</f>
        <v>33963788.229999997</v>
      </c>
      <c r="I26" s="27">
        <f>+SUM(I27:I35)</f>
        <v>33963788.229999997</v>
      </c>
      <c r="J26" s="27">
        <f>+SUM(J27:J35)</f>
        <v>33048965.41</v>
      </c>
      <c r="K26" s="20">
        <f>+F26-H26</f>
        <v>27297498</v>
      </c>
    </row>
    <row r="27" spans="2:11" x14ac:dyDescent="0.2">
      <c r="B27" s="19"/>
      <c r="C27" s="21" t="s">
        <v>23</v>
      </c>
      <c r="D27" s="17">
        <v>7677821</v>
      </c>
      <c r="E27" s="17">
        <v>-76927.19</v>
      </c>
      <c r="F27" s="17">
        <f>+D27+E27</f>
        <v>7600893.8099999996</v>
      </c>
      <c r="G27" s="17">
        <v>4352780.46</v>
      </c>
      <c r="H27" s="17">
        <v>4306755.96</v>
      </c>
      <c r="I27" s="17">
        <v>4306755.96</v>
      </c>
      <c r="J27" s="25">
        <v>4134172.81</v>
      </c>
      <c r="K27" s="17">
        <f>+F27-H27</f>
        <v>3294137.8499999996</v>
      </c>
    </row>
    <row r="28" spans="2:11" x14ac:dyDescent="0.2">
      <c r="B28" s="19"/>
      <c r="C28" s="21" t="s">
        <v>22</v>
      </c>
      <c r="D28" s="17">
        <v>942500</v>
      </c>
      <c r="E28" s="17">
        <v>228667.1</v>
      </c>
      <c r="F28" s="17">
        <f>+D28+E28</f>
        <v>1171167.1000000001</v>
      </c>
      <c r="G28" s="17">
        <v>577556.84</v>
      </c>
      <c r="H28" s="17">
        <v>577556.84</v>
      </c>
      <c r="I28" s="17">
        <v>577556.84</v>
      </c>
      <c r="J28" s="25">
        <v>553740.84</v>
      </c>
      <c r="K28" s="17">
        <f>+F28-H28</f>
        <v>593610.26000000013</v>
      </c>
    </row>
    <row r="29" spans="2:11" x14ac:dyDescent="0.2">
      <c r="B29" s="19"/>
      <c r="C29" s="21" t="s">
        <v>21</v>
      </c>
      <c r="D29" s="17">
        <v>14934493</v>
      </c>
      <c r="E29" s="17">
        <v>1278885.42</v>
      </c>
      <c r="F29" s="17">
        <f>+D29+E29</f>
        <v>16213378.42</v>
      </c>
      <c r="G29" s="17">
        <v>8822956.1999999993</v>
      </c>
      <c r="H29" s="17">
        <v>8731025.5199999996</v>
      </c>
      <c r="I29" s="17">
        <v>8731025.5199999996</v>
      </c>
      <c r="J29" s="25">
        <v>8450444.3200000003</v>
      </c>
      <c r="K29" s="17">
        <f>+F29-H29</f>
        <v>7482352.9000000004</v>
      </c>
    </row>
    <row r="30" spans="2:11" x14ac:dyDescent="0.2">
      <c r="B30" s="19"/>
      <c r="C30" s="21" t="s">
        <v>20</v>
      </c>
      <c r="D30" s="17">
        <v>2724939</v>
      </c>
      <c r="E30" s="17">
        <v>47857.48</v>
      </c>
      <c r="F30" s="17">
        <f>+D30+E30</f>
        <v>2772796.48</v>
      </c>
      <c r="G30" s="17">
        <v>2320906.96</v>
      </c>
      <c r="H30" s="17">
        <v>2227358.17</v>
      </c>
      <c r="I30" s="17">
        <v>2227358.17</v>
      </c>
      <c r="J30" s="25">
        <v>2215758.17</v>
      </c>
      <c r="K30" s="17">
        <f>+F30-H30</f>
        <v>545438.31000000006</v>
      </c>
    </row>
    <row r="31" spans="2:11" x14ac:dyDescent="0.2">
      <c r="B31" s="19"/>
      <c r="C31" s="21" t="s">
        <v>19</v>
      </c>
      <c r="D31" s="17">
        <v>11915398</v>
      </c>
      <c r="E31" s="17">
        <v>7462308.6399999997</v>
      </c>
      <c r="F31" s="17">
        <f>+D31+E31</f>
        <v>19377706.640000001</v>
      </c>
      <c r="G31" s="17">
        <v>8754143.2200000007</v>
      </c>
      <c r="H31" s="17">
        <v>8448287.1199999992</v>
      </c>
      <c r="I31" s="17">
        <v>8448287.1199999992</v>
      </c>
      <c r="J31" s="25">
        <v>8233348.7199999997</v>
      </c>
      <c r="K31" s="17">
        <f>+F31-H31</f>
        <v>10929419.520000001</v>
      </c>
    </row>
    <row r="32" spans="2:11" x14ac:dyDescent="0.2">
      <c r="B32" s="19"/>
      <c r="C32" s="21" t="s">
        <v>18</v>
      </c>
      <c r="D32" s="17">
        <v>1741285</v>
      </c>
      <c r="E32" s="17">
        <v>-90000</v>
      </c>
      <c r="F32" s="17">
        <f>+D32+E32</f>
        <v>1651285</v>
      </c>
      <c r="G32" s="17">
        <v>1165064.21</v>
      </c>
      <c r="H32" s="17">
        <v>1165064.21</v>
      </c>
      <c r="I32" s="17">
        <v>1165064.21</v>
      </c>
      <c r="J32" s="25">
        <v>1158336.21</v>
      </c>
      <c r="K32" s="17">
        <f>+F32-H32</f>
        <v>486220.79000000004</v>
      </c>
    </row>
    <row r="33" spans="2:11" x14ac:dyDescent="0.2">
      <c r="B33" s="19"/>
      <c r="C33" s="21" t="s">
        <v>17</v>
      </c>
      <c r="D33" s="17">
        <v>4330173</v>
      </c>
      <c r="E33" s="17">
        <v>-849820.09</v>
      </c>
      <c r="F33" s="17">
        <f>+D33+E33</f>
        <v>3480352.91</v>
      </c>
      <c r="G33" s="17">
        <v>1914220.82</v>
      </c>
      <c r="H33" s="17">
        <v>1836593.54</v>
      </c>
      <c r="I33" s="17">
        <v>1836593.54</v>
      </c>
      <c r="J33" s="25">
        <v>1761723.77</v>
      </c>
      <c r="K33" s="17">
        <f>+F33-H33</f>
        <v>1643759.37</v>
      </c>
    </row>
    <row r="34" spans="2:11" x14ac:dyDescent="0.2">
      <c r="B34" s="19"/>
      <c r="C34" s="21" t="s">
        <v>16</v>
      </c>
      <c r="D34" s="17">
        <v>3324725</v>
      </c>
      <c r="E34" s="17">
        <v>532490.87</v>
      </c>
      <c r="F34" s="17">
        <f>+D34+E34</f>
        <v>3857215.87</v>
      </c>
      <c r="G34" s="17">
        <v>2693352.95</v>
      </c>
      <c r="H34" s="17">
        <v>2587349.83</v>
      </c>
      <c r="I34" s="17">
        <v>2587349.83</v>
      </c>
      <c r="J34" s="25">
        <v>2457643.5299999998</v>
      </c>
      <c r="K34" s="17">
        <f>+F34-H34</f>
        <v>1269866.04</v>
      </c>
    </row>
    <row r="35" spans="2:11" x14ac:dyDescent="0.2">
      <c r="B35" s="19"/>
      <c r="C35" s="21" t="s">
        <v>15</v>
      </c>
      <c r="D35" s="17">
        <v>2445532</v>
      </c>
      <c r="E35" s="17">
        <v>2690958</v>
      </c>
      <c r="F35" s="17">
        <f>+D35+E35</f>
        <v>5136490</v>
      </c>
      <c r="G35" s="17">
        <v>4083797.04</v>
      </c>
      <c r="H35" s="17">
        <v>4083797.04</v>
      </c>
      <c r="I35" s="17">
        <v>4083797.04</v>
      </c>
      <c r="J35" s="25">
        <v>4083797.04</v>
      </c>
      <c r="K35" s="17">
        <f>+F35-H35</f>
        <v>1052692.96</v>
      </c>
    </row>
    <row r="36" spans="2:11" x14ac:dyDescent="0.2">
      <c r="B36" s="24" t="s">
        <v>14</v>
      </c>
      <c r="C36" s="23"/>
      <c r="D36" s="20">
        <f>SUM(D37:D37)</f>
        <v>0</v>
      </c>
      <c r="E36" s="20">
        <f>SUM(E37:E37)</f>
        <v>1000000</v>
      </c>
      <c r="F36" s="20">
        <f>+D36+E36</f>
        <v>1000000</v>
      </c>
      <c r="G36" s="20">
        <v>0</v>
      </c>
      <c r="H36" s="20">
        <f>SUM(H37:H37)</f>
        <v>0</v>
      </c>
      <c r="I36" s="20">
        <v>0</v>
      </c>
      <c r="J36" s="26">
        <f>SUM(J37:J37)</f>
        <v>0</v>
      </c>
      <c r="K36" s="20">
        <f>+F36-H36</f>
        <v>1000000</v>
      </c>
    </row>
    <row r="37" spans="2:11" x14ac:dyDescent="0.2">
      <c r="B37" s="19"/>
      <c r="C37" s="21" t="s">
        <v>13</v>
      </c>
      <c r="D37" s="17">
        <v>0</v>
      </c>
      <c r="E37" s="17">
        <v>1000000</v>
      </c>
      <c r="F37" s="17">
        <f>+D37+E37</f>
        <v>1000000</v>
      </c>
      <c r="G37" s="17">
        <v>0</v>
      </c>
      <c r="H37" s="17">
        <v>0</v>
      </c>
      <c r="I37" s="17">
        <v>0</v>
      </c>
      <c r="J37" s="25">
        <v>0</v>
      </c>
      <c r="K37" s="17">
        <f>+F37-H37</f>
        <v>1000000</v>
      </c>
    </row>
    <row r="38" spans="2:11" x14ac:dyDescent="0.2">
      <c r="B38" s="24" t="s">
        <v>12</v>
      </c>
      <c r="C38" s="23"/>
      <c r="D38" s="20">
        <f>+SUM(D39:D44)</f>
        <v>5050534</v>
      </c>
      <c r="E38" s="20">
        <f>+SUM(E39:E44)</f>
        <v>33557257.659999996</v>
      </c>
      <c r="F38" s="20">
        <f>+D38+E38</f>
        <v>38607791.659999996</v>
      </c>
      <c r="G38" s="20">
        <f>+SUM(G39:G43)</f>
        <v>19381497.75</v>
      </c>
      <c r="H38" s="20">
        <f>+SUM(H39:H43)</f>
        <v>11010730.52</v>
      </c>
      <c r="I38" s="20">
        <f>+SUM(I39:I44)</f>
        <v>11010730.52</v>
      </c>
      <c r="J38" s="26">
        <f>+SUM(J39:J44)</f>
        <v>8975041.2200000007</v>
      </c>
      <c r="K38" s="20">
        <f>+F38-H38</f>
        <v>27597061.139999997</v>
      </c>
    </row>
    <row r="39" spans="2:11" x14ac:dyDescent="0.2">
      <c r="B39" s="19"/>
      <c r="C39" s="21" t="s">
        <v>11</v>
      </c>
      <c r="D39" s="17">
        <v>3091894</v>
      </c>
      <c r="E39" s="17">
        <v>11678857.16</v>
      </c>
      <c r="F39" s="17">
        <f>+D39+E39</f>
        <v>14770751.16</v>
      </c>
      <c r="G39" s="17">
        <v>6125910.4900000002</v>
      </c>
      <c r="H39" s="17">
        <v>3632002.84</v>
      </c>
      <c r="I39" s="17">
        <v>3632002.84</v>
      </c>
      <c r="J39" s="25">
        <v>3632002.84</v>
      </c>
      <c r="K39" s="17">
        <f>+F39-H39</f>
        <v>11138748.32</v>
      </c>
    </row>
    <row r="40" spans="2:11" x14ac:dyDescent="0.2">
      <c r="B40" s="19"/>
      <c r="C40" s="21" t="s">
        <v>10</v>
      </c>
      <c r="D40" s="17">
        <v>884640</v>
      </c>
      <c r="E40" s="17">
        <v>1869070.28</v>
      </c>
      <c r="F40" s="17">
        <f>+D40+E40</f>
        <v>2753710.2800000003</v>
      </c>
      <c r="G40" s="17">
        <v>1103732.57</v>
      </c>
      <c r="H40" s="17">
        <v>1062082.57</v>
      </c>
      <c r="I40" s="17">
        <v>1062082.57</v>
      </c>
      <c r="J40" s="25">
        <v>457845</v>
      </c>
      <c r="K40" s="17">
        <f>+F40-H40</f>
        <v>1691627.7100000002</v>
      </c>
    </row>
    <row r="41" spans="2:11" x14ac:dyDescent="0.2">
      <c r="B41" s="19"/>
      <c r="C41" s="21" t="s">
        <v>9</v>
      </c>
      <c r="D41" s="17">
        <v>20000</v>
      </c>
      <c r="E41" s="17">
        <v>2710000</v>
      </c>
      <c r="F41" s="17">
        <f>+D41+E41</f>
        <v>2730000</v>
      </c>
      <c r="G41" s="17">
        <v>497688.8</v>
      </c>
      <c r="H41" s="17">
        <v>497688.8</v>
      </c>
      <c r="I41" s="17">
        <v>497688.8</v>
      </c>
      <c r="J41" s="25">
        <v>469541.9</v>
      </c>
      <c r="K41" s="17">
        <f>+F41-H41</f>
        <v>2232311.2000000002</v>
      </c>
    </row>
    <row r="42" spans="2:11" x14ac:dyDescent="0.2">
      <c r="B42" s="19"/>
      <c r="C42" s="21" t="s">
        <v>8</v>
      </c>
      <c r="D42" s="17">
        <v>360000</v>
      </c>
      <c r="E42" s="17">
        <v>0</v>
      </c>
      <c r="F42" s="17">
        <f>+D42+E42</f>
        <v>360000</v>
      </c>
      <c r="G42" s="17">
        <v>360000</v>
      </c>
      <c r="H42" s="17">
        <v>0</v>
      </c>
      <c r="I42" s="17">
        <v>0</v>
      </c>
      <c r="J42" s="25">
        <v>0</v>
      </c>
      <c r="K42" s="17">
        <f>+F42-H42</f>
        <v>360000</v>
      </c>
    </row>
    <row r="43" spans="2:11" x14ac:dyDescent="0.2">
      <c r="B43" s="19"/>
      <c r="C43" s="21" t="s">
        <v>7</v>
      </c>
      <c r="D43" s="17">
        <v>621000</v>
      </c>
      <c r="E43" s="17">
        <v>17372330.219999999</v>
      </c>
      <c r="F43" s="17">
        <f>+D43+E43</f>
        <v>17993330.219999999</v>
      </c>
      <c r="G43" s="17">
        <v>11294165.890000001</v>
      </c>
      <c r="H43" s="17">
        <v>5818956.3099999996</v>
      </c>
      <c r="I43" s="17">
        <v>5818956.3099999996</v>
      </c>
      <c r="J43" s="25">
        <v>4415651.4800000004</v>
      </c>
      <c r="K43" s="17">
        <f>+F43-H43</f>
        <v>12174373.91</v>
      </c>
    </row>
    <row r="44" spans="2:11" x14ac:dyDescent="0.2">
      <c r="B44" s="19"/>
      <c r="C44" s="21" t="s">
        <v>6</v>
      </c>
      <c r="D44" s="17">
        <v>73000</v>
      </c>
      <c r="E44" s="17">
        <v>-73000</v>
      </c>
      <c r="F44" s="17">
        <f>+D44+E44</f>
        <v>0</v>
      </c>
      <c r="G44" s="17">
        <v>0</v>
      </c>
      <c r="H44" s="17">
        <v>0</v>
      </c>
      <c r="I44" s="17">
        <v>0</v>
      </c>
      <c r="J44" s="25">
        <v>0</v>
      </c>
      <c r="K44" s="17">
        <f>+F44-H44</f>
        <v>0</v>
      </c>
    </row>
    <row r="45" spans="2:11" x14ac:dyDescent="0.2">
      <c r="B45" s="24" t="s">
        <v>5</v>
      </c>
      <c r="C45" s="23"/>
      <c r="D45" s="20">
        <f>+D46</f>
        <v>0</v>
      </c>
      <c r="E45" s="20">
        <f>+E46</f>
        <v>13006693.83</v>
      </c>
      <c r="F45" s="20">
        <f>+F46</f>
        <v>13006693.83</v>
      </c>
      <c r="G45" s="20">
        <f>+G46</f>
        <v>400156.59</v>
      </c>
      <c r="H45" s="20">
        <f>+H46</f>
        <v>400156.59</v>
      </c>
      <c r="I45" s="20">
        <f>+I46</f>
        <v>400156.59</v>
      </c>
      <c r="J45" s="20">
        <f>+J46</f>
        <v>400156.59</v>
      </c>
      <c r="K45" s="20">
        <f>+K46</f>
        <v>12606537.24</v>
      </c>
    </row>
    <row r="46" spans="2:11" x14ac:dyDescent="0.2">
      <c r="B46" s="19"/>
      <c r="C46" s="21" t="s">
        <v>4</v>
      </c>
      <c r="D46" s="17">
        <v>0</v>
      </c>
      <c r="E46" s="17">
        <v>13006693.83</v>
      </c>
      <c r="F46" s="17">
        <f>+E46</f>
        <v>13006693.83</v>
      </c>
      <c r="G46" s="17">
        <v>400156.59</v>
      </c>
      <c r="H46" s="17">
        <v>400156.59</v>
      </c>
      <c r="I46" s="17">
        <v>400156.59</v>
      </c>
      <c r="J46" s="17">
        <v>400156.59</v>
      </c>
      <c r="K46" s="17">
        <f>+F46-H46</f>
        <v>12606537.24</v>
      </c>
    </row>
    <row r="47" spans="2:11" x14ac:dyDescent="0.2">
      <c r="B47" s="22" t="s">
        <v>3</v>
      </c>
      <c r="C47" s="21"/>
      <c r="D47" s="20">
        <f>+D48</f>
        <v>13569114</v>
      </c>
      <c r="E47" s="20">
        <f>+E48</f>
        <v>-4422340.72</v>
      </c>
      <c r="F47" s="20">
        <f>+D47+E47</f>
        <v>9146773.2800000012</v>
      </c>
      <c r="G47" s="17">
        <f>+G48</f>
        <v>0</v>
      </c>
      <c r="H47" s="17">
        <f>+H48</f>
        <v>0</v>
      </c>
      <c r="I47" s="17">
        <f>+I48</f>
        <v>0</v>
      </c>
      <c r="J47" s="17">
        <f>+J48</f>
        <v>0</v>
      </c>
      <c r="K47" s="20">
        <f>+F47-H47</f>
        <v>9146773.2800000012</v>
      </c>
    </row>
    <row r="48" spans="2:11" x14ac:dyDescent="0.2">
      <c r="B48" s="19"/>
      <c r="C48" s="18" t="s">
        <v>2</v>
      </c>
      <c r="D48" s="17">
        <v>13569114</v>
      </c>
      <c r="E48" s="17">
        <v>-4422340.72</v>
      </c>
      <c r="F48" s="17">
        <f>+D48+E48</f>
        <v>9146773.2800000012</v>
      </c>
      <c r="G48" s="17">
        <v>0</v>
      </c>
      <c r="H48" s="17">
        <v>0</v>
      </c>
      <c r="I48" s="17">
        <v>0</v>
      </c>
      <c r="J48" s="17">
        <v>0</v>
      </c>
      <c r="K48" s="17">
        <f>+F48-H48</f>
        <v>9146773.2800000012</v>
      </c>
    </row>
    <row r="49" spans="1:12" s="12" customFormat="1" x14ac:dyDescent="0.2">
      <c r="A49" s="13"/>
      <c r="B49" s="16"/>
      <c r="C49" s="15" t="s">
        <v>1</v>
      </c>
      <c r="D49" s="14">
        <f>+D10+D17+D26+D36+D38+D47+D45</f>
        <v>353165637</v>
      </c>
      <c r="E49" s="14">
        <f>+E10+E17+E26+E36+E38+E47+E45</f>
        <v>76150744.11999999</v>
      </c>
      <c r="F49" s="14">
        <f>+F10+F17+F26+F36+F38+F47+F45</f>
        <v>429316381.11999995</v>
      </c>
      <c r="G49" s="14">
        <f>+G10+G17+G26+G36+G38+G47+G45</f>
        <v>249416427.59</v>
      </c>
      <c r="H49" s="14">
        <f>+H10+H17+H26+H36+H38+H47+H45</f>
        <v>236230702.19</v>
      </c>
      <c r="I49" s="14">
        <f>+I10+I17+I26+I36+I38+I47+I45</f>
        <v>236230702.19</v>
      </c>
      <c r="J49" s="14">
        <f>+J10+J17+J26+J36+J38+J47+J45</f>
        <v>232686618.90000001</v>
      </c>
      <c r="K49" s="14">
        <f>+K10+K17+K26+K36+K38+K47+K45</f>
        <v>193085678.93000001</v>
      </c>
      <c r="L49" s="13"/>
    </row>
    <row r="51" spans="1:12" x14ac:dyDescent="0.2">
      <c r="B51" s="11" t="s">
        <v>0</v>
      </c>
      <c r="F51" s="10"/>
      <c r="G51" s="10"/>
      <c r="H51" s="10"/>
      <c r="I51" s="10"/>
      <c r="J51" s="10"/>
      <c r="K51" s="10"/>
    </row>
    <row r="53" spans="1:12" x14ac:dyDescent="0.2">
      <c r="D53" s="10" t="str">
        <f>IF(D50=[1]CAdmon!D37," ","ERROR")</f>
        <v xml:space="preserve"> </v>
      </c>
      <c r="E53" s="10" t="str">
        <f>IF(E50=[1]CAdmon!E37," ","ERROR")</f>
        <v xml:space="preserve"> </v>
      </c>
      <c r="F53" s="10" t="str">
        <f>IF(F50=[1]CAdmon!F37," ","ERROR")</f>
        <v xml:space="preserve"> </v>
      </c>
      <c r="G53" s="10"/>
      <c r="H53" s="10" t="str">
        <f>IF(H50=[1]CAdmon!H37," ","ERROR")</f>
        <v xml:space="preserve"> </v>
      </c>
      <c r="I53" s="10"/>
      <c r="J53" s="10" t="str">
        <f>IF(J50=[1]CAdmon!J37," ","ERROR")</f>
        <v xml:space="preserve"> </v>
      </c>
      <c r="K53" s="10" t="str">
        <f>IF(K50=[1]CAdmon!K37," ","ERROR")</f>
        <v xml:space="preserve"> </v>
      </c>
    </row>
    <row r="54" spans="1:12" x14ac:dyDescent="0.2">
      <c r="C54" s="9"/>
      <c r="K54" s="8"/>
    </row>
    <row r="55" spans="1:12" x14ac:dyDescent="0.2">
      <c r="C55" s="7" t="str">
        <f>+[1]EA!$C$62</f>
        <v>Mtro. Alberto de la Luz Socorro Diosdado</v>
      </c>
      <c r="H55" s="6"/>
      <c r="I55" s="5" t="str">
        <f>+[1]EA!$G$62</f>
        <v>Lic. Lucía González Muñoz</v>
      </c>
      <c r="J55" s="5"/>
      <c r="K55" s="5"/>
    </row>
    <row r="56" spans="1:12" x14ac:dyDescent="0.2">
      <c r="C56" s="4" t="str">
        <f>+[1]EA!$C$63</f>
        <v>Director General</v>
      </c>
      <c r="I56" s="3" t="str">
        <f>+[1]EA!$G$63</f>
        <v>Directora de Administración</v>
      </c>
      <c r="J56" s="3"/>
      <c r="K56" s="3"/>
    </row>
  </sheetData>
  <mergeCells count="12">
    <mergeCell ref="B26:C26"/>
    <mergeCell ref="B36:C36"/>
    <mergeCell ref="B45:C45"/>
    <mergeCell ref="B1:K1"/>
    <mergeCell ref="B2:K2"/>
    <mergeCell ref="B3:K3"/>
    <mergeCell ref="B38:C38"/>
    <mergeCell ref="B7:C9"/>
    <mergeCell ref="D7:J7"/>
    <mergeCell ref="K7:K8"/>
    <mergeCell ref="B10:C10"/>
    <mergeCell ref="B17:C17"/>
  </mergeCells>
  <pageMargins left="0.9055118110236221" right="0.70866141732283472" top="0.43307086614173229" bottom="0.74803149606299213" header="0.31496062992125984" footer="0.31496062992125984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2018-04-24T18:50:17Z</dcterms:created>
  <dcterms:modified xsi:type="dcterms:W3CDTF">2018-04-24T18:50:36Z</dcterms:modified>
</cp:coreProperties>
</file>