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FORMACIÓN CONTABLE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G60" i="1" l="1"/>
  <c r="F60" i="1"/>
  <c r="E60" i="1"/>
  <c r="D60" i="1"/>
  <c r="C60" i="1"/>
  <c r="B60" i="1"/>
  <c r="G59" i="1"/>
  <c r="G58" i="1"/>
  <c r="G57" i="1"/>
  <c r="G56" i="1"/>
  <c r="G55" i="1"/>
  <c r="G51" i="1"/>
  <c r="F51" i="1"/>
  <c r="G50" i="1"/>
  <c r="F50" i="1"/>
  <c r="G49" i="1"/>
  <c r="F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G45" i="1"/>
  <c r="G44" i="1"/>
  <c r="G43" i="1"/>
  <c r="G42" i="1"/>
  <c r="G41" i="1"/>
  <c r="G40" i="1"/>
  <c r="F33" i="1"/>
  <c r="D33" i="1"/>
  <c r="C33" i="1"/>
  <c r="G31" i="1"/>
  <c r="G30" i="1"/>
  <c r="G29" i="1"/>
  <c r="G28" i="1"/>
  <c r="F28" i="1"/>
  <c r="F27" i="1"/>
  <c r="F26" i="1"/>
</calcChain>
</file>

<file path=xl/sharedStrings.xml><?xml version="1.0" encoding="utf-8"?>
<sst xmlns="http://schemas.openxmlformats.org/spreadsheetml/2006/main" count="67" uniqueCount="63">
  <si>
    <t>Bajo protesta de decir verdad declaramos que los Estados Financieros y sus notas son razonablemente correctos y son responsabilidad del emisor.</t>
  </si>
  <si>
    <t>SUPERAVIT DE REVALUACIONES</t>
  </si>
  <si>
    <t>3320 Result.por Tenencia de Acts. no Mon</t>
  </si>
  <si>
    <t>3300 EXCESO O INSUFICIENCIA EN LA ACT.</t>
  </si>
  <si>
    <t>AJUSTES Y CORECCIONES</t>
  </si>
  <si>
    <t>3252 Cambios por Errores Contables</t>
  </si>
  <si>
    <t>3250 Rectificaciones Resul. de Ejer.Ant.</t>
  </si>
  <si>
    <t>CAPITALIZACION</t>
  </si>
  <si>
    <t>3241 Reservas de Patrimonio</t>
  </si>
  <si>
    <t>3240 Reservas</t>
  </si>
  <si>
    <t>REVALUACION BIENES MUEBLES</t>
  </si>
  <si>
    <t>3232 Revalúo de Bienes Muebles</t>
  </si>
  <si>
    <t>REVALUACION BIENES INMUEBLES</t>
  </si>
  <si>
    <t>3231 Revalúo de Bienes Inmuebles</t>
  </si>
  <si>
    <t>3230 Revalúos</t>
  </si>
  <si>
    <t>APLICACIÓN DE REMANENTE PROPIO</t>
  </si>
  <si>
    <t>CAPITALIZACIÓN RECURSOS PROPIOS</t>
  </si>
  <si>
    <t>RESULTADO EJERCICIO 2012</t>
  </si>
  <si>
    <t>RESULTADO EJERCICIO 2011</t>
  </si>
  <si>
    <t>RESULTADO EJERCICIO 2010</t>
  </si>
  <si>
    <t>RESULTADO EJERCICIO 2009</t>
  </si>
  <si>
    <t>RESULTADO EJERCICIO 2008</t>
  </si>
  <si>
    <t>RESULTADO EJERCICIO 2007</t>
  </si>
  <si>
    <t>RESULTADO EJERCICIO 2006</t>
  </si>
  <si>
    <t>RESULTADO EJERCICIO 2005</t>
  </si>
  <si>
    <t>RESULTADO EJERCICIO 2004</t>
  </si>
  <si>
    <t>RESULTADO EJERCICIO 2003</t>
  </si>
  <si>
    <t>3220 Resul. de Ejercicios Anteriores</t>
  </si>
  <si>
    <t>3210 Resul.del Ejercicio (Ahorro/ Desaho</t>
  </si>
  <si>
    <t>3200 PATRIMONIO GENERADO</t>
  </si>
  <si>
    <t>DONACIONES DE BIENES</t>
  </si>
  <si>
    <t>3120 Donaciones de Capital</t>
  </si>
  <si>
    <t>OBRA PÚBLICA EJER ANTERIORES</t>
  </si>
  <si>
    <t>BIENES MUEBLES E INMUEBLES EJER ANTERIOR</t>
  </si>
  <si>
    <t>ESTATALES DE EJERCIC</t>
  </si>
  <si>
    <t>BIENES MUEBLES FEDERAL</t>
  </si>
  <si>
    <t>B MUB E INMU EJE ANT</t>
  </si>
  <si>
    <t>FAFEF OBRA PÚBLICA EJERCICIO ANTERIOR</t>
  </si>
  <si>
    <t>FEDERALES DE EJERCIC</t>
  </si>
  <si>
    <t>APLICACIONES ESTATAL</t>
  </si>
  <si>
    <t>FEDERAL CONVENIO OBRA PUBLICA</t>
  </si>
  <si>
    <t>BIENES MUEBLES E INMUEBLES</t>
  </si>
  <si>
    <t>FAFEF OBRA PUBLICA</t>
  </si>
  <si>
    <t>OBRA PÚBLICA</t>
  </si>
  <si>
    <t>BAJA DE ACTIVO FIJO</t>
  </si>
  <si>
    <t>APORTACIONES</t>
  </si>
  <si>
    <t>3110 Aportaciones</t>
  </si>
  <si>
    <t>3100 PATRIMONIO CONTRIBUIDO</t>
  </si>
  <si>
    <t>3000 HACIENDA PÚBLICA</t>
  </si>
  <si>
    <t>NOTA</t>
  </si>
  <si>
    <t>Flujo</t>
  </si>
  <si>
    <t>Saldo Final</t>
  </si>
  <si>
    <t>Abonos</t>
  </si>
  <si>
    <t>Cargos</t>
  </si>
  <si>
    <t>Saldo Inicial</t>
  </si>
  <si>
    <t>Concepto</t>
  </si>
  <si>
    <t>ESTADO DE VARIACION EN LA HACIENDA PUBLICA</t>
  </si>
  <si>
    <t>COLEGIO DE EDUCACIÓN PROFESIONAL TÉCNICA DEL ESTADO DE GUANAJUATO</t>
  </si>
  <si>
    <t>CAPITALIZACIÓN REMANENTES</t>
  </si>
  <si>
    <t>"PROVISIÓN ISR ,IMPTO.AL ACTIVO"</t>
  </si>
  <si>
    <t>RESULTADO EJERCICIO 2013</t>
  </si>
  <si>
    <t>AL 30 DE SETIEMBRE DE 2014</t>
  </si>
  <si>
    <t>VHP-01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</si>
</sst>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\-#,##0.00;&quot; &quot;"/>
    <numFmt numFmtId="165" formatCode="\-#,##0.00;#,##0.00;&quot; &quot;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theme="8" tint="-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164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165" fontId="4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2" fontId="3" fillId="3" borderId="2" xfId="2" applyNumberFormat="1" applyFont="1" applyFill="1" applyBorder="1"/>
    <xf numFmtId="2" fontId="3" fillId="3" borderId="2" xfId="2" applyNumberFormat="1" applyFont="1" applyFill="1" applyBorder="1" applyAlignment="1">
      <alignment horizontal="left"/>
    </xf>
    <xf numFmtId="2" fontId="3" fillId="2" borderId="2" xfId="1" applyNumberFormat="1" applyFont="1" applyFill="1" applyBorder="1" applyAlignment="1">
      <alignment horizontal="right"/>
    </xf>
    <xf numFmtId="2" fontId="3" fillId="2" borderId="2" xfId="1" applyNumberFormat="1" applyFont="1" applyFill="1" applyBorder="1"/>
    <xf numFmtId="2" fontId="4" fillId="3" borderId="2" xfId="1" applyNumberFormat="1" applyFont="1" applyFill="1" applyBorder="1"/>
    <xf numFmtId="2" fontId="4" fillId="3" borderId="2" xfId="1" applyNumberFormat="1" applyFont="1" applyFill="1" applyBorder="1" applyAlignment="1">
      <alignment horizontal="left"/>
    </xf>
    <xf numFmtId="2" fontId="3" fillId="2" borderId="1" xfId="1" applyNumberFormat="1" applyFont="1" applyFill="1" applyBorder="1"/>
    <xf numFmtId="2" fontId="3" fillId="2" borderId="0" xfId="0" applyNumberFormat="1" applyFont="1" applyFill="1"/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4/ESTADOS%20FINANCIEROS%202014/JUNIO%202014/ESTADOS%20FINANCIEROS%20JUN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P"/>
      <sheetName val="ECSF"/>
      <sheetName val="PC"/>
      <sheetName val="ESF-01"/>
      <sheetName val="ESF-02"/>
      <sheetName val="ESF-03"/>
      <sheetName val="ESF-05"/>
      <sheetName val="ESF-06"/>
      <sheetName val="ESF-07"/>
      <sheetName val="ESF-08"/>
      <sheetName val="ESF-09"/>
      <sheetName val="ESF-10"/>
      <sheetName val="ESF-11"/>
      <sheetName val="ESF-12"/>
      <sheetName val="ESF-13"/>
      <sheetName val="ESF-14"/>
      <sheetName val="ERA-01"/>
      <sheetName val="ERA-02"/>
      <sheetName val="ERA-03"/>
      <sheetName val="VHP-01"/>
      <sheetName val="VHP-02"/>
      <sheetName val="EFE-01"/>
      <sheetName val="EFE-02"/>
      <sheetName val="NOTAS"/>
      <sheetName val="INGRESOS"/>
      <sheetName val="EGRESOS"/>
      <sheetName val="EDO PTRO I-E"/>
      <sheetName val="PRESUPUESTO X CAPI"/>
    </sheetNames>
    <sheetDataSet>
      <sheetData sheetId="0"/>
      <sheetData sheetId="1"/>
      <sheetData sheetId="2">
        <row r="7">
          <cell r="B7" t="str">
            <v>3000 HACIENDA PÚBLICA</v>
          </cell>
          <cell r="C7">
            <v>-305551710.06</v>
          </cell>
          <cell r="D7">
            <v>3629847684.9899998</v>
          </cell>
          <cell r="E7">
            <v>-3699224629.5500002</v>
          </cell>
          <cell r="F7">
            <v>-374928654.62</v>
          </cell>
          <cell r="G7">
            <v>-69376944.560000002</v>
          </cell>
          <cell r="H7">
            <v>0</v>
          </cell>
        </row>
        <row r="8">
          <cell r="B8" t="str">
            <v>3100 PATRIMONIO CONTRIBUIDO</v>
          </cell>
          <cell r="C8">
            <v>-108476575.29000001</v>
          </cell>
          <cell r="D8">
            <v>1321775.54</v>
          </cell>
          <cell r="E8">
            <v>-46370106.899999999</v>
          </cell>
          <cell r="F8">
            <v>-153524906.65000001</v>
          </cell>
          <cell r="G8">
            <v>-45048331.359999999</v>
          </cell>
          <cell r="H8" t="str">
            <v>VHP-01</v>
          </cell>
        </row>
        <row r="9">
          <cell r="B9" t="str">
            <v>3110 Aportaciones</v>
          </cell>
          <cell r="C9">
            <v>-44763051.68</v>
          </cell>
          <cell r="D9">
            <v>1321775.54</v>
          </cell>
          <cell r="E9">
            <v>-46370106.899999999</v>
          </cell>
          <cell r="F9">
            <v>-89811383.040000007</v>
          </cell>
          <cell r="G9">
            <v>-45048331.359999999</v>
          </cell>
          <cell r="H9">
            <v>0</v>
          </cell>
        </row>
        <row r="10">
          <cell r="B10" t="str">
            <v>3110 Aportaciones</v>
          </cell>
          <cell r="C10">
            <v>-44763051.68</v>
          </cell>
          <cell r="D10">
            <v>1321775.54</v>
          </cell>
          <cell r="E10">
            <v>-46370106.899999999</v>
          </cell>
          <cell r="F10">
            <v>-89811383.040000007</v>
          </cell>
          <cell r="G10">
            <v>-45048331.359999999</v>
          </cell>
          <cell r="H10" t="str">
            <v>VHP-01</v>
          </cell>
        </row>
        <row r="11">
          <cell r="B11" t="str">
            <v>APORTACIONES</v>
          </cell>
          <cell r="C11">
            <v>-1948301.47</v>
          </cell>
          <cell r="D11">
            <v>0</v>
          </cell>
          <cell r="E11">
            <v>0</v>
          </cell>
          <cell r="F11">
            <v>-1948301.47</v>
          </cell>
          <cell r="G11">
            <v>0</v>
          </cell>
          <cell r="H11">
            <v>0</v>
          </cell>
        </row>
        <row r="12">
          <cell r="B12" t="str">
            <v>BAJA DE ACTIVO FIJO</v>
          </cell>
          <cell r="C12">
            <v>236190.03</v>
          </cell>
          <cell r="D12">
            <v>0</v>
          </cell>
          <cell r="E12">
            <v>0</v>
          </cell>
          <cell r="F12">
            <v>236190.03</v>
          </cell>
          <cell r="G12">
            <v>0</v>
          </cell>
          <cell r="H12">
            <v>0</v>
          </cell>
        </row>
        <row r="13">
          <cell r="B13" t="str">
            <v>BIENES MUEBLES E INMUEBLES</v>
          </cell>
          <cell r="C13">
            <v>-26206464.579999998</v>
          </cell>
          <cell r="D13">
            <v>18664.22</v>
          </cell>
          <cell r="E13">
            <v>-4787907.5</v>
          </cell>
          <cell r="F13">
            <v>-30975707.859999999</v>
          </cell>
          <cell r="G13">
            <v>-4769243.28</v>
          </cell>
          <cell r="H13">
            <v>0</v>
          </cell>
        </row>
        <row r="14">
          <cell r="B14" t="str">
            <v>OBRA PÚBLICA</v>
          </cell>
          <cell r="C14">
            <v>-21541364</v>
          </cell>
          <cell r="D14">
            <v>0</v>
          </cell>
          <cell r="E14">
            <v>0</v>
          </cell>
          <cell r="F14">
            <v>-21541364</v>
          </cell>
          <cell r="G14">
            <v>0</v>
          </cell>
          <cell r="H14">
            <v>0</v>
          </cell>
        </row>
        <row r="15">
          <cell r="B15" t="str">
            <v>FAFEF OBRA PUBLICA</v>
          </cell>
          <cell r="C15">
            <v>-653419.31999999995</v>
          </cell>
          <cell r="D15">
            <v>653419.31999999995</v>
          </cell>
          <cell r="E15">
            <v>-8000000</v>
          </cell>
          <cell r="F15">
            <v>-8000000</v>
          </cell>
          <cell r="G15">
            <v>-7346580.6799999997</v>
          </cell>
          <cell r="H15">
            <v>0</v>
          </cell>
        </row>
        <row r="16">
          <cell r="B16" t="str">
            <v>CONVENIO BIENES MUEBLES E INMUEBLES</v>
          </cell>
          <cell r="C16">
            <v>-649692.34</v>
          </cell>
          <cell r="D16">
            <v>649692</v>
          </cell>
          <cell r="E16">
            <v>0</v>
          </cell>
          <cell r="F16">
            <v>-0.34</v>
          </cell>
          <cell r="G16">
            <v>649692</v>
          </cell>
          <cell r="H16">
            <v>0</v>
          </cell>
        </row>
        <row r="17">
          <cell r="B17" t="str">
            <v>CONVENIO OBRA PUBLICA</v>
          </cell>
          <cell r="C17">
            <v>0</v>
          </cell>
          <cell r="D17">
            <v>0</v>
          </cell>
          <cell r="E17">
            <v>-21133542.25</v>
          </cell>
          <cell r="F17">
            <v>-21133542.25</v>
          </cell>
          <cell r="G17">
            <v>-21133542.25</v>
          </cell>
          <cell r="H17">
            <v>0</v>
          </cell>
        </row>
        <row r="18">
          <cell r="B18" t="str">
            <v>FAFEF OBRA PUBLICA EJE ANTERIOR</v>
          </cell>
          <cell r="C18">
            <v>0</v>
          </cell>
          <cell r="D18">
            <v>0</v>
          </cell>
          <cell r="E18">
            <v>-653419.31999999995</v>
          </cell>
          <cell r="F18">
            <v>-653419.31999999995</v>
          </cell>
          <cell r="G18">
            <v>-653419.31999999995</v>
          </cell>
          <cell r="H18">
            <v>0</v>
          </cell>
        </row>
        <row r="19">
          <cell r="B19" t="str">
            <v>CONVENIO BIENES MUE</v>
          </cell>
          <cell r="C19">
            <v>-10000000</v>
          </cell>
          <cell r="D19">
            <v>0</v>
          </cell>
          <cell r="E19">
            <v>-649692</v>
          </cell>
          <cell r="F19">
            <v>-10649692</v>
          </cell>
          <cell r="G19">
            <v>-649692</v>
          </cell>
          <cell r="H19">
            <v>0</v>
          </cell>
        </row>
        <row r="20">
          <cell r="B20" t="str">
            <v>BIENES MUEBLES E INMUEBLES EJE ANTERIOR</v>
          </cell>
          <cell r="C20">
            <v>0</v>
          </cell>
          <cell r="D20">
            <v>0</v>
          </cell>
          <cell r="E20">
            <v>-18664.22</v>
          </cell>
          <cell r="F20">
            <v>-18664.22</v>
          </cell>
          <cell r="G20">
            <v>-18664.22</v>
          </cell>
          <cell r="H20">
            <v>0</v>
          </cell>
        </row>
        <row r="21">
          <cell r="B21" t="str">
            <v>APLICACION EJE ANTE FAFEF OBRA PUBLICA</v>
          </cell>
          <cell r="C21">
            <v>8000000</v>
          </cell>
          <cell r="D21">
            <v>0</v>
          </cell>
          <cell r="E21">
            <v>-11126881.609999999</v>
          </cell>
          <cell r="F21">
            <v>-3126881.61</v>
          </cell>
          <cell r="G21">
            <v>-11126881.609999999</v>
          </cell>
          <cell r="H21">
            <v>0</v>
          </cell>
        </row>
        <row r="22">
          <cell r="B22" t="str">
            <v>APLICACIÓN EJER ANT</v>
          </cell>
          <cell r="C22">
            <v>8000000</v>
          </cell>
          <cell r="D22">
            <v>0</v>
          </cell>
          <cell r="E22">
            <v>0</v>
          </cell>
          <cell r="F22">
            <v>8000000</v>
          </cell>
          <cell r="G22">
            <v>0</v>
          </cell>
          <cell r="H22">
            <v>0</v>
          </cell>
        </row>
        <row r="23">
          <cell r="B23" t="str">
            <v>3120 Donaciones de Capital</v>
          </cell>
          <cell r="C23">
            <v>-63713523.609999999</v>
          </cell>
          <cell r="D23">
            <v>0</v>
          </cell>
          <cell r="E23">
            <v>0</v>
          </cell>
          <cell r="F23">
            <v>-63713523.609999999</v>
          </cell>
          <cell r="G23">
            <v>0</v>
          </cell>
          <cell r="H23">
            <v>0</v>
          </cell>
        </row>
        <row r="24">
          <cell r="B24" t="str">
            <v>3120 Donaciones de Capital</v>
          </cell>
          <cell r="C24">
            <v>-63713523.609999999</v>
          </cell>
          <cell r="D24">
            <v>0</v>
          </cell>
          <cell r="E24">
            <v>0</v>
          </cell>
          <cell r="F24">
            <v>-63713523.609999999</v>
          </cell>
          <cell r="G24">
            <v>0</v>
          </cell>
          <cell r="H24">
            <v>0</v>
          </cell>
        </row>
        <row r="25">
          <cell r="B25" t="str">
            <v>DONACIONES DE BIENES</v>
          </cell>
          <cell r="C25">
            <v>-63588236.229999997</v>
          </cell>
          <cell r="D25">
            <v>0</v>
          </cell>
          <cell r="E25">
            <v>0</v>
          </cell>
          <cell r="F25">
            <v>-63588236.229999997</v>
          </cell>
          <cell r="G25">
            <v>0</v>
          </cell>
          <cell r="H25">
            <v>0</v>
          </cell>
        </row>
        <row r="26">
          <cell r="B26" t="str">
            <v>DONACIONES DE BIENES OFICINAS NACIONALES</v>
          </cell>
          <cell r="C26">
            <v>-125287.38</v>
          </cell>
          <cell r="D26">
            <v>0</v>
          </cell>
          <cell r="E26">
            <v>0</v>
          </cell>
          <cell r="F26">
            <v>-125287.38</v>
          </cell>
          <cell r="G26">
            <v>0</v>
          </cell>
          <cell r="H26">
            <v>0</v>
          </cell>
        </row>
        <row r="27">
          <cell r="B27" t="str">
            <v>3200 PATRIMONIO GENERADO</v>
          </cell>
          <cell r="C27">
            <v>-193177028.5</v>
          </cell>
          <cell r="D27">
            <v>3628525909.4499998</v>
          </cell>
          <cell r="E27">
            <v>-3652854522.6500001</v>
          </cell>
          <cell r="F27">
            <v>-217505641.69999999</v>
          </cell>
          <cell r="G27">
            <v>-24328613.199999999</v>
          </cell>
          <cell r="H27">
            <v>0</v>
          </cell>
        </row>
        <row r="28">
          <cell r="B28" t="str">
            <v>3210 Resul.del Ejercicio (Ahorro/ Desaho</v>
          </cell>
          <cell r="C28">
            <v>252512.97</v>
          </cell>
          <cell r="D28">
            <v>1875279006.3699999</v>
          </cell>
          <cell r="E28">
            <v>-1904902950.6900001</v>
          </cell>
          <cell r="F28">
            <v>-29371431.350000001</v>
          </cell>
          <cell r="G28">
            <v>-29623944.32</v>
          </cell>
          <cell r="H28" t="str">
            <v>VHP-02</v>
          </cell>
        </row>
        <row r="29">
          <cell r="B29" t="str">
            <v>3210 Resul.del Ejercicio (Ahorro/ Desah</v>
          </cell>
          <cell r="C29">
            <v>252512.97</v>
          </cell>
          <cell r="D29">
            <v>1875279006.3699999</v>
          </cell>
          <cell r="E29">
            <v>-1904902950.6900001</v>
          </cell>
          <cell r="F29">
            <v>-29371431.350000001</v>
          </cell>
          <cell r="G29">
            <v>-29623944.32</v>
          </cell>
          <cell r="H29">
            <v>0</v>
          </cell>
        </row>
        <row r="30">
          <cell r="B30" t="str">
            <v>3220 Resul. de Ejercicios Anteriores</v>
          </cell>
          <cell r="C30">
            <v>103440816.69</v>
          </cell>
          <cell r="D30">
            <v>1753246350.96</v>
          </cell>
          <cell r="E30">
            <v>-1747951216.4400001</v>
          </cell>
          <cell r="F30">
            <v>108735951.20999999</v>
          </cell>
          <cell r="G30">
            <v>5295134.5199999996</v>
          </cell>
          <cell r="H30" t="str">
            <v>VHP-02</v>
          </cell>
        </row>
        <row r="31">
          <cell r="B31" t="str">
            <v>3220 Resul. de Ejercicios Anteriores</v>
          </cell>
          <cell r="C31">
            <v>103440816.69</v>
          </cell>
          <cell r="D31">
            <v>1753246350.96</v>
          </cell>
          <cell r="E31">
            <v>-1747951216.4400001</v>
          </cell>
          <cell r="F31">
            <v>108735951.20999999</v>
          </cell>
          <cell r="G31">
            <v>5295134.5199999996</v>
          </cell>
          <cell r="H31">
            <v>0</v>
          </cell>
        </row>
        <row r="32">
          <cell r="B32" t="str">
            <v>PROVISIÓN ISR ,IMPTO.AL ACTIVO</v>
          </cell>
          <cell r="C32">
            <v>47842951.43</v>
          </cell>
          <cell r="D32">
            <v>0</v>
          </cell>
          <cell r="E32">
            <v>0</v>
          </cell>
          <cell r="F32">
            <v>47842951.43</v>
          </cell>
          <cell r="G32">
            <v>0</v>
          </cell>
          <cell r="H32">
            <v>0</v>
          </cell>
        </row>
        <row r="33">
          <cell r="B33" t="str">
            <v>RESULTADOS ACUMULADOS</v>
          </cell>
          <cell r="C33">
            <v>31476597.620000001</v>
          </cell>
          <cell r="D33">
            <v>0</v>
          </cell>
          <cell r="E33">
            <v>0</v>
          </cell>
          <cell r="F33">
            <v>31476597.620000001</v>
          </cell>
          <cell r="G33">
            <v>0</v>
          </cell>
          <cell r="H33">
            <v>0</v>
          </cell>
        </row>
        <row r="34">
          <cell r="B34" t="str">
            <v>RESULTADO EJERCICIO 2001</v>
          </cell>
          <cell r="C34">
            <v>-430723.14</v>
          </cell>
          <cell r="D34">
            <v>0</v>
          </cell>
          <cell r="E34">
            <v>0</v>
          </cell>
          <cell r="F34">
            <v>-430723.14</v>
          </cell>
          <cell r="G34">
            <v>0</v>
          </cell>
          <cell r="H34">
            <v>0</v>
          </cell>
        </row>
        <row r="35">
          <cell r="B35" t="str">
            <v>RESULTADO EJERCICIO 2003</v>
          </cell>
          <cell r="C35">
            <v>1423403.49</v>
          </cell>
          <cell r="D35">
            <v>0</v>
          </cell>
          <cell r="E35">
            <v>0</v>
          </cell>
          <cell r="F35">
            <v>1423403.49</v>
          </cell>
          <cell r="G35">
            <v>0</v>
          </cell>
          <cell r="H35">
            <v>0</v>
          </cell>
        </row>
        <row r="36">
          <cell r="B36" t="str">
            <v>RESULTADO EJERCICIO 2008</v>
          </cell>
          <cell r="C36">
            <v>-66240</v>
          </cell>
          <cell r="D36">
            <v>0</v>
          </cell>
          <cell r="E36">
            <v>0</v>
          </cell>
          <cell r="F36">
            <v>-66240</v>
          </cell>
          <cell r="G36">
            <v>0</v>
          </cell>
          <cell r="H36">
            <v>0</v>
          </cell>
        </row>
        <row r="37">
          <cell r="B37" t="str">
            <v>RESULTADO EJERCICIO 2009</v>
          </cell>
          <cell r="C37">
            <v>5062711.72</v>
          </cell>
          <cell r="D37">
            <v>0</v>
          </cell>
          <cell r="E37">
            <v>0</v>
          </cell>
          <cell r="F37">
            <v>5062711.72</v>
          </cell>
          <cell r="G37">
            <v>0</v>
          </cell>
          <cell r="H37">
            <v>0</v>
          </cell>
        </row>
        <row r="38">
          <cell r="B38" t="str">
            <v>RESULTADO EJERCICIO 2010</v>
          </cell>
          <cell r="C38">
            <v>65883972.130000003</v>
          </cell>
          <cell r="D38">
            <v>9111.44</v>
          </cell>
          <cell r="E38">
            <v>-146064.43</v>
          </cell>
          <cell r="F38">
            <v>65747019.140000001</v>
          </cell>
          <cell r="G38">
            <v>-136952.99</v>
          </cell>
          <cell r="H38">
            <v>0</v>
          </cell>
        </row>
        <row r="39">
          <cell r="B39" t="str">
            <v>RESULTADO EJERCICIO 2011</v>
          </cell>
          <cell r="C39">
            <v>-2730241.45</v>
          </cell>
          <cell r="D39">
            <v>58241.25</v>
          </cell>
          <cell r="E39">
            <v>-28165.67</v>
          </cell>
          <cell r="F39">
            <v>-2700165.87</v>
          </cell>
          <cell r="G39">
            <v>30075.58</v>
          </cell>
          <cell r="H39">
            <v>0</v>
          </cell>
        </row>
        <row r="40">
          <cell r="B40" t="str">
            <v>RESULTADO EJERCICIO 2012</v>
          </cell>
          <cell r="C40">
            <v>32101860.260000002</v>
          </cell>
          <cell r="D40">
            <v>4403.53</v>
          </cell>
          <cell r="E40">
            <v>-469.77</v>
          </cell>
          <cell r="F40">
            <v>32105794.02</v>
          </cell>
          <cell r="G40">
            <v>3933.76</v>
          </cell>
          <cell r="H40">
            <v>0</v>
          </cell>
        </row>
        <row r="41">
          <cell r="B41" t="str">
            <v>RESULTADO EJERCICIO 2013</v>
          </cell>
          <cell r="C41">
            <v>0</v>
          </cell>
          <cell r="D41">
            <v>1750744785.54</v>
          </cell>
          <cell r="E41">
            <v>-1741686738.99</v>
          </cell>
          <cell r="F41">
            <v>9058046.5500000007</v>
          </cell>
          <cell r="G41">
            <v>9058046.5500000007</v>
          </cell>
          <cell r="H41">
            <v>0</v>
          </cell>
        </row>
        <row r="42">
          <cell r="B42" t="str">
            <v>CAPITALIZACIÓN RECURSOS PROPIOS</v>
          </cell>
          <cell r="C42">
            <v>-3711119.8</v>
          </cell>
          <cell r="D42">
            <v>0</v>
          </cell>
          <cell r="E42">
            <v>0</v>
          </cell>
          <cell r="F42">
            <v>-3711119.8</v>
          </cell>
          <cell r="G42">
            <v>0</v>
          </cell>
          <cell r="H42">
            <v>0</v>
          </cell>
        </row>
        <row r="43">
          <cell r="B43" t="str">
            <v>CAPITALIZACIÓN REMANENTES</v>
          </cell>
          <cell r="C43">
            <v>-312782.40000000002</v>
          </cell>
          <cell r="D43">
            <v>2429809.2000000002</v>
          </cell>
          <cell r="E43">
            <v>-4859618.4000000004</v>
          </cell>
          <cell r="F43">
            <v>-2742591.6</v>
          </cell>
          <cell r="G43">
            <v>-2429809.2000000002</v>
          </cell>
          <cell r="H43">
            <v>0</v>
          </cell>
        </row>
        <row r="44">
          <cell r="B44" t="str">
            <v>APLICACIÓN DE REMANENTE PROPIO</v>
          </cell>
          <cell r="C44">
            <v>-73099573.170000002</v>
          </cell>
          <cell r="D44">
            <v>0</v>
          </cell>
          <cell r="E44">
            <v>-1230159.18</v>
          </cell>
          <cell r="F44">
            <v>-74329732.349999994</v>
          </cell>
          <cell r="G44">
            <v>-1230159.18</v>
          </cell>
          <cell r="H44">
            <v>0</v>
          </cell>
        </row>
        <row r="45">
          <cell r="B45" t="str">
            <v>3230 Revalúos</v>
          </cell>
          <cell r="C45">
            <v>-351943661.04000002</v>
          </cell>
          <cell r="D45">
            <v>0</v>
          </cell>
          <cell r="E45">
            <v>0</v>
          </cell>
          <cell r="F45">
            <v>-351943661.04000002</v>
          </cell>
          <cell r="G45">
            <v>0</v>
          </cell>
          <cell r="H45" t="str">
            <v>VHP-02</v>
          </cell>
        </row>
        <row r="46">
          <cell r="B46" t="str">
            <v>3231 Revalúo de Bienes Inmuebles</v>
          </cell>
          <cell r="C46">
            <v>-347525674.52999997</v>
          </cell>
          <cell r="D46">
            <v>0</v>
          </cell>
          <cell r="E46">
            <v>0</v>
          </cell>
          <cell r="F46">
            <v>-347525674.52999997</v>
          </cell>
          <cell r="G46">
            <v>0</v>
          </cell>
          <cell r="H46">
            <v>0</v>
          </cell>
        </row>
        <row r="47">
          <cell r="B47" t="str">
            <v>REVALUACION BIENES INMUEBLES</v>
          </cell>
          <cell r="C47">
            <v>-347525674.52999997</v>
          </cell>
          <cell r="D47">
            <v>0</v>
          </cell>
          <cell r="E47">
            <v>0</v>
          </cell>
          <cell r="F47">
            <v>-347525674.52999997</v>
          </cell>
          <cell r="G47">
            <v>0</v>
          </cell>
          <cell r="H47">
            <v>0</v>
          </cell>
        </row>
        <row r="48">
          <cell r="B48" t="str">
            <v>3232 Revalúo de Bienes Muebles</v>
          </cell>
          <cell r="C48">
            <v>-4417986.51</v>
          </cell>
          <cell r="D48">
            <v>0</v>
          </cell>
          <cell r="E48">
            <v>0</v>
          </cell>
          <cell r="F48">
            <v>-4417986.51</v>
          </cell>
          <cell r="G48">
            <v>0</v>
          </cell>
          <cell r="H48">
            <v>0</v>
          </cell>
        </row>
        <row r="49">
          <cell r="B49" t="str">
            <v>REVALUACION BIENES MUEBLES</v>
          </cell>
          <cell r="C49">
            <v>-4417986.51</v>
          </cell>
          <cell r="D49">
            <v>0</v>
          </cell>
          <cell r="E49">
            <v>0</v>
          </cell>
          <cell r="F49">
            <v>-4417986.51</v>
          </cell>
          <cell r="G49">
            <v>0</v>
          </cell>
          <cell r="H49">
            <v>0</v>
          </cell>
        </row>
        <row r="50">
          <cell r="B50" t="str">
            <v>3250 Rectificaciones Resul. de Ejer.Ant.</v>
          </cell>
          <cell r="C50">
            <v>55073302.880000003</v>
          </cell>
          <cell r="D50">
            <v>552.12</v>
          </cell>
          <cell r="E50">
            <v>-355.52</v>
          </cell>
          <cell r="F50">
            <v>55073499.479999997</v>
          </cell>
          <cell r="G50">
            <v>196.6</v>
          </cell>
          <cell r="H50" t="str">
            <v>VHP-02</v>
          </cell>
        </row>
        <row r="51">
          <cell r="B51" t="str">
            <v>3252 Cambios por Errores Contables</v>
          </cell>
          <cell r="C51">
            <v>55073302.880000003</v>
          </cell>
          <cell r="D51">
            <v>552.12</v>
          </cell>
          <cell r="E51">
            <v>-355.52</v>
          </cell>
          <cell r="F51">
            <v>55073499.479999997</v>
          </cell>
          <cell r="G51">
            <v>196.6</v>
          </cell>
          <cell r="H51">
            <v>0</v>
          </cell>
        </row>
        <row r="52">
          <cell r="B52" t="str">
            <v>AJUSTES Y CORRECCIONES</v>
          </cell>
          <cell r="C52">
            <v>55073302.880000003</v>
          </cell>
          <cell r="D52">
            <v>552.12</v>
          </cell>
          <cell r="E52">
            <v>-355.52</v>
          </cell>
          <cell r="F52">
            <v>55073499.479999997</v>
          </cell>
          <cell r="G52">
            <v>196.6</v>
          </cell>
          <cell r="H52">
            <v>0</v>
          </cell>
        </row>
        <row r="53">
          <cell r="B53" t="str">
            <v>3300 EXCESO O INSUFICIENCIA EN LA ACT.</v>
          </cell>
          <cell r="C53">
            <v>-3898106.27</v>
          </cell>
          <cell r="D53">
            <v>0</v>
          </cell>
          <cell r="E53">
            <v>0</v>
          </cell>
          <cell r="F53">
            <v>-3898106.27</v>
          </cell>
          <cell r="G53">
            <v>0</v>
          </cell>
          <cell r="H53">
            <v>0</v>
          </cell>
        </row>
        <row r="54">
          <cell r="B54" t="str">
            <v>3320 Result.por Tenencia de Acts. no Mon</v>
          </cell>
          <cell r="C54">
            <v>-3898106.27</v>
          </cell>
          <cell r="D54">
            <v>0</v>
          </cell>
          <cell r="E54">
            <v>0</v>
          </cell>
          <cell r="F54">
            <v>-3898106.27</v>
          </cell>
          <cell r="G54">
            <v>0</v>
          </cell>
          <cell r="H54">
            <v>0</v>
          </cell>
        </row>
        <row r="55">
          <cell r="B55" t="str">
            <v>3320 Result.por Tenencia de Acts. no Mon</v>
          </cell>
          <cell r="C55">
            <v>-3898106.27</v>
          </cell>
          <cell r="D55">
            <v>0</v>
          </cell>
          <cell r="E55">
            <v>0</v>
          </cell>
          <cell r="F55">
            <v>-3898106.27</v>
          </cell>
          <cell r="G55">
            <v>0</v>
          </cell>
          <cell r="H55">
            <v>0</v>
          </cell>
        </row>
        <row r="56">
          <cell r="B56" t="str">
            <v>SUPERAVIT DE REVALUACIONES</v>
          </cell>
          <cell r="C56">
            <v>-3898106.27</v>
          </cell>
          <cell r="D56">
            <v>0</v>
          </cell>
          <cell r="E56">
            <v>0</v>
          </cell>
          <cell r="F56">
            <v>-3898106.27</v>
          </cell>
          <cell r="G56">
            <v>0</v>
          </cell>
          <cell r="H5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tabSelected="1" view="pageBreakPreview" zoomScale="85" zoomScaleNormal="100" zoomScaleSheetLayoutView="85" workbookViewId="0">
      <selection sqref="A1:G1"/>
    </sheetView>
  </sheetViews>
  <sheetFormatPr baseColWidth="10" defaultRowHeight="12.75" x14ac:dyDescent="0.2"/>
  <cols>
    <col min="1" max="1" width="54.42578125" style="1" bestFit="1" customWidth="1"/>
    <col min="2" max="2" width="16.140625" style="1" bestFit="1" customWidth="1"/>
    <col min="3" max="3" width="18.85546875" style="1" bestFit="1" customWidth="1"/>
    <col min="4" max="4" width="18.14062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23" t="s">
        <v>57</v>
      </c>
      <c r="B1" s="23"/>
      <c r="C1" s="23"/>
      <c r="D1" s="23"/>
      <c r="E1" s="23"/>
      <c r="F1" s="23"/>
      <c r="G1" s="23"/>
    </row>
    <row r="2" spans="1:7" x14ac:dyDescent="0.2">
      <c r="A2" s="23" t="s">
        <v>56</v>
      </c>
      <c r="B2" s="23"/>
      <c r="C2" s="23"/>
      <c r="D2" s="23"/>
      <c r="E2" s="23"/>
      <c r="F2" s="23"/>
      <c r="G2" s="23"/>
    </row>
    <row r="3" spans="1:7" x14ac:dyDescent="0.2">
      <c r="A3" s="23" t="s">
        <v>61</v>
      </c>
      <c r="B3" s="23"/>
      <c r="C3" s="23"/>
      <c r="D3" s="23"/>
      <c r="E3" s="23"/>
      <c r="F3" s="23"/>
      <c r="G3" s="23"/>
    </row>
    <row r="4" spans="1:7" x14ac:dyDescent="0.2">
      <c r="A4" s="14"/>
      <c r="B4" s="14"/>
      <c r="C4" s="14"/>
      <c r="D4" s="14"/>
      <c r="E4" s="14"/>
      <c r="F4" s="14"/>
      <c r="G4" s="14"/>
    </row>
    <row r="5" spans="1:7" x14ac:dyDescent="0.2">
      <c r="A5" s="12" t="s">
        <v>55</v>
      </c>
      <c r="B5" s="13" t="s">
        <v>54</v>
      </c>
      <c r="C5" s="13" t="s">
        <v>53</v>
      </c>
      <c r="D5" s="13" t="s">
        <v>52</v>
      </c>
      <c r="E5" s="13" t="s">
        <v>51</v>
      </c>
      <c r="F5" s="13" t="s">
        <v>50</v>
      </c>
      <c r="G5" s="13" t="s">
        <v>49</v>
      </c>
    </row>
    <row r="6" spans="1:7" x14ac:dyDescent="0.2">
      <c r="A6" s="12" t="s">
        <v>48</v>
      </c>
      <c r="B6" s="11">
        <v>-305551710.06</v>
      </c>
      <c r="C6" s="11">
        <v>3717970268.29</v>
      </c>
      <c r="D6" s="11">
        <v>-3795800419.48</v>
      </c>
      <c r="E6" s="11">
        <v>-383381861.25</v>
      </c>
      <c r="F6" s="11">
        <v>-77830151.189999998</v>
      </c>
      <c r="G6" s="11">
        <v>0</v>
      </c>
    </row>
    <row r="7" spans="1:7" x14ac:dyDescent="0.2">
      <c r="A7" s="9" t="s">
        <v>47</v>
      </c>
      <c r="B7" s="15">
        <v>-108476575.29000001</v>
      </c>
      <c r="C7" s="15">
        <v>1321775.54</v>
      </c>
      <c r="D7" s="16">
        <v>-50482106.899999999</v>
      </c>
      <c r="E7" s="16">
        <v>-157636906.65000001</v>
      </c>
      <c r="F7" s="15">
        <v>-49160331.359999999</v>
      </c>
      <c r="G7" s="10" t="s">
        <v>62</v>
      </c>
    </row>
    <row r="8" spans="1:7" x14ac:dyDescent="0.2">
      <c r="A8" s="5" t="s">
        <v>46</v>
      </c>
      <c r="B8" s="17">
        <v>-44763051.68</v>
      </c>
      <c r="C8" s="17">
        <v>1321775.54</v>
      </c>
      <c r="D8" s="17">
        <v>-50482106.899999999</v>
      </c>
      <c r="E8" s="17">
        <v>-93923383.040000007</v>
      </c>
      <c r="F8" s="17">
        <v>-49160331.359999999</v>
      </c>
      <c r="G8" s="7">
        <v>0</v>
      </c>
    </row>
    <row r="9" spans="1:7" x14ac:dyDescent="0.2">
      <c r="A9" s="6" t="s">
        <v>45</v>
      </c>
      <c r="B9" s="17">
        <v>-1948301.47</v>
      </c>
      <c r="C9" s="17">
        <v>0</v>
      </c>
      <c r="D9" s="17">
        <v>0</v>
      </c>
      <c r="E9" s="17">
        <v>-1948301.47</v>
      </c>
      <c r="F9" s="17">
        <v>0</v>
      </c>
      <c r="G9" s="7"/>
    </row>
    <row r="10" spans="1:7" x14ac:dyDescent="0.2">
      <c r="A10" s="6" t="s">
        <v>44</v>
      </c>
      <c r="B10" s="18">
        <v>236190.03</v>
      </c>
      <c r="C10" s="18">
        <v>0</v>
      </c>
      <c r="D10" s="18">
        <v>0</v>
      </c>
      <c r="E10" s="18">
        <v>236190.03</v>
      </c>
      <c r="F10" s="17">
        <v>0</v>
      </c>
      <c r="G10" s="4"/>
    </row>
    <row r="11" spans="1:7" x14ac:dyDescent="0.2">
      <c r="A11" s="6" t="s">
        <v>41</v>
      </c>
      <c r="B11" s="18">
        <v>-26206464.579999998</v>
      </c>
      <c r="C11" s="18">
        <v>18664.22</v>
      </c>
      <c r="D11" s="18">
        <v>-8899907.5</v>
      </c>
      <c r="E11" s="18">
        <v>-35087707.859999999</v>
      </c>
      <c r="F11" s="17">
        <v>-8881243.2799999993</v>
      </c>
      <c r="G11" s="4"/>
    </row>
    <row r="12" spans="1:7" x14ac:dyDescent="0.2">
      <c r="A12" s="6" t="s">
        <v>43</v>
      </c>
      <c r="B12" s="18">
        <v>-21541364</v>
      </c>
      <c r="C12" s="18">
        <v>0</v>
      </c>
      <c r="D12" s="18">
        <v>0</v>
      </c>
      <c r="E12" s="18">
        <v>-21541364</v>
      </c>
      <c r="F12" s="17">
        <v>0</v>
      </c>
      <c r="G12" s="4"/>
    </row>
    <row r="13" spans="1:7" x14ac:dyDescent="0.2">
      <c r="A13" s="6" t="s">
        <v>42</v>
      </c>
      <c r="B13" s="18">
        <v>-653419.31999999995</v>
      </c>
      <c r="C13" s="18">
        <v>653419.31999999995</v>
      </c>
      <c r="D13" s="18">
        <v>-8000000</v>
      </c>
      <c r="E13" s="18">
        <v>-8000000</v>
      </c>
      <c r="F13" s="18">
        <v>-7346580.6799999997</v>
      </c>
      <c r="G13" s="4"/>
    </row>
    <row r="14" spans="1:7" x14ac:dyDescent="0.2">
      <c r="A14" s="6" t="s">
        <v>41</v>
      </c>
      <c r="B14" s="18">
        <v>-649692.34</v>
      </c>
      <c r="C14" s="18">
        <v>649692</v>
      </c>
      <c r="D14" s="18">
        <v>0</v>
      </c>
      <c r="E14" s="18">
        <v>-0.34</v>
      </c>
      <c r="F14" s="18">
        <v>649692</v>
      </c>
      <c r="G14" s="4"/>
    </row>
    <row r="15" spans="1:7" x14ac:dyDescent="0.2">
      <c r="A15" s="6" t="s">
        <v>40</v>
      </c>
      <c r="B15" s="18">
        <v>0</v>
      </c>
      <c r="C15" s="18">
        <v>0</v>
      </c>
      <c r="D15" s="18">
        <v>-21133542.25</v>
      </c>
      <c r="E15" s="18">
        <v>-21133542.25</v>
      </c>
      <c r="F15" s="18">
        <v>-21133542.25</v>
      </c>
      <c r="G15" s="4"/>
    </row>
    <row r="16" spans="1:7" x14ac:dyDescent="0.2">
      <c r="A16" s="6" t="s">
        <v>39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4"/>
    </row>
    <row r="17" spans="1:7" x14ac:dyDescent="0.2">
      <c r="A17" s="6" t="s">
        <v>38</v>
      </c>
      <c r="B17" s="18">
        <v>0</v>
      </c>
      <c r="C17" s="18">
        <v>0</v>
      </c>
      <c r="D17" s="18">
        <v>-653419.31999999995</v>
      </c>
      <c r="E17" s="18">
        <v>-653419.31999999995</v>
      </c>
      <c r="F17" s="18">
        <v>-653419.31999999995</v>
      </c>
      <c r="G17" s="4"/>
    </row>
    <row r="18" spans="1:7" x14ac:dyDescent="0.2">
      <c r="A18" s="6" t="s">
        <v>38</v>
      </c>
      <c r="B18" s="18">
        <v>-10000000</v>
      </c>
      <c r="C18" s="18">
        <v>0</v>
      </c>
      <c r="D18" s="18">
        <v>-649692</v>
      </c>
      <c r="E18" s="18">
        <v>-10649692</v>
      </c>
      <c r="F18" s="18">
        <v>-649692</v>
      </c>
      <c r="G18" s="4"/>
    </row>
    <row r="19" spans="1:7" x14ac:dyDescent="0.2">
      <c r="A19" s="6" t="s">
        <v>37</v>
      </c>
      <c r="B19" s="18">
        <v>8000000</v>
      </c>
      <c r="C19" s="18">
        <v>0</v>
      </c>
      <c r="D19" s="18">
        <v>-11126881.609999999</v>
      </c>
      <c r="E19" s="18">
        <v>-3126881.61</v>
      </c>
      <c r="F19" s="18">
        <v>-11126881.609999999</v>
      </c>
      <c r="G19" s="4"/>
    </row>
    <row r="20" spans="1:7" x14ac:dyDescent="0.2">
      <c r="A20" s="6" t="s">
        <v>36</v>
      </c>
      <c r="B20" s="18">
        <v>0</v>
      </c>
      <c r="C20" s="18">
        <v>0</v>
      </c>
      <c r="D20" s="18">
        <v>-18664.22</v>
      </c>
      <c r="E20" s="18">
        <v>-18664.22</v>
      </c>
      <c r="F20" s="18">
        <v>-18664.22</v>
      </c>
      <c r="G20" s="4"/>
    </row>
    <row r="21" spans="1:7" x14ac:dyDescent="0.2">
      <c r="A21" s="6" t="s">
        <v>35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4"/>
    </row>
    <row r="22" spans="1:7" x14ac:dyDescent="0.2">
      <c r="A22" s="6" t="s">
        <v>34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4"/>
    </row>
    <row r="23" spans="1:7" x14ac:dyDescent="0.2">
      <c r="A23" s="6" t="s">
        <v>34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4"/>
    </row>
    <row r="24" spans="1:7" x14ac:dyDescent="0.2">
      <c r="A24" s="6" t="s">
        <v>33</v>
      </c>
      <c r="B24" s="18">
        <v>8000000</v>
      </c>
      <c r="C24" s="18">
        <v>0</v>
      </c>
      <c r="D24" s="18">
        <v>0</v>
      </c>
      <c r="E24" s="18">
        <v>8000000</v>
      </c>
      <c r="F24" s="18">
        <v>0</v>
      </c>
      <c r="G24" s="4"/>
    </row>
    <row r="25" spans="1:7" x14ac:dyDescent="0.2">
      <c r="A25" s="6" t="s">
        <v>32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4"/>
    </row>
    <row r="26" spans="1:7" x14ac:dyDescent="0.2">
      <c r="A26" s="5" t="s">
        <v>31</v>
      </c>
      <c r="B26" s="17">
        <v>-63713523.609999999</v>
      </c>
      <c r="C26" s="17">
        <v>0</v>
      </c>
      <c r="D26" s="17">
        <v>0</v>
      </c>
      <c r="E26" s="17">
        <v>-63713523.609999999</v>
      </c>
      <c r="F26" s="18">
        <f>+VLOOKUP($A26,[1]EVHP!$B$7:$H$56,6,0)</f>
        <v>0</v>
      </c>
      <c r="G26" s="7"/>
    </row>
    <row r="27" spans="1:7" x14ac:dyDescent="0.2">
      <c r="A27" s="6" t="s">
        <v>30</v>
      </c>
      <c r="B27" s="18">
        <v>-63588236.229999997</v>
      </c>
      <c r="C27" s="18">
        <v>0</v>
      </c>
      <c r="D27" s="18">
        <v>0</v>
      </c>
      <c r="E27" s="18">
        <v>-63588236.229999997</v>
      </c>
      <c r="F27" s="18">
        <f>+VLOOKUP($A27,[1]EVHP!$B$7:$H$56,6,0)</f>
        <v>0</v>
      </c>
      <c r="G27" s="4"/>
    </row>
    <row r="28" spans="1:7" x14ac:dyDescent="0.2">
      <c r="A28" s="6" t="s">
        <v>30</v>
      </c>
      <c r="B28" s="18">
        <v>-125287.38</v>
      </c>
      <c r="C28" s="18">
        <v>0</v>
      </c>
      <c r="D28" s="18">
        <v>0</v>
      </c>
      <c r="E28" s="18">
        <v>-125287.38</v>
      </c>
      <c r="F28" s="18">
        <f>+VLOOKUP($A28,[1]EVHP!$B$7:$H$56,6,0)</f>
        <v>0</v>
      </c>
      <c r="G28" s="4">
        <f>+VLOOKUP($A28,[1]EVHP!$B$7:$H$56,7,0)</f>
        <v>0</v>
      </c>
    </row>
    <row r="29" spans="1:7" x14ac:dyDescent="0.2">
      <c r="A29" s="9" t="s">
        <v>29</v>
      </c>
      <c r="B29" s="19">
        <v>-193177028.5</v>
      </c>
      <c r="C29" s="19">
        <v>3716648492.75</v>
      </c>
      <c r="D29" s="20">
        <v>-3745318312.5799999</v>
      </c>
      <c r="E29" s="20">
        <v>-221846848.33000001</v>
      </c>
      <c r="F29" s="19">
        <v>-28669819.829999998</v>
      </c>
      <c r="G29" s="8">
        <f>+VLOOKUP($A29,[1]EVHP!$B$7:$H$56,7,0)</f>
        <v>0</v>
      </c>
    </row>
    <row r="30" spans="1:7" x14ac:dyDescent="0.2">
      <c r="A30" s="5" t="s">
        <v>28</v>
      </c>
      <c r="B30" s="17">
        <v>252512.97</v>
      </c>
      <c r="C30" s="17">
        <v>1962441221.1700001</v>
      </c>
      <c r="D30" s="17">
        <v>-1996391830.9400001</v>
      </c>
      <c r="E30" s="17">
        <v>-33698096.799999997</v>
      </c>
      <c r="F30" s="17">
        <v>-33950609.770000003</v>
      </c>
      <c r="G30" s="7" t="str">
        <f>+VLOOKUP($A30,[1]EVHP!$B$7:$H$56,7,0)</f>
        <v>VHP-02</v>
      </c>
    </row>
    <row r="31" spans="1:7" x14ac:dyDescent="0.2">
      <c r="A31" s="5" t="s">
        <v>27</v>
      </c>
      <c r="B31" s="17">
        <v>103440816.69</v>
      </c>
      <c r="C31" s="17">
        <v>1754206696.7</v>
      </c>
      <c r="D31" s="17">
        <v>-1748926110.7</v>
      </c>
      <c r="E31" s="17">
        <v>108721402.69</v>
      </c>
      <c r="F31" s="17">
        <v>5280586</v>
      </c>
      <c r="G31" s="7" t="str">
        <f>+VLOOKUP($A31,[1]EVHP!$B$7:$H$56,7,0)</f>
        <v>VHP-02</v>
      </c>
    </row>
    <row r="32" spans="1:7" x14ac:dyDescent="0.2">
      <c r="A32" s="5" t="s">
        <v>59</v>
      </c>
      <c r="B32" s="17">
        <v>47842951.43</v>
      </c>
      <c r="C32" s="17">
        <v>0</v>
      </c>
      <c r="D32" s="17">
        <v>0</v>
      </c>
      <c r="E32" s="17">
        <v>47842951.43</v>
      </c>
      <c r="F32" s="17">
        <v>0</v>
      </c>
      <c r="G32" s="7">
        <v>0</v>
      </c>
    </row>
    <row r="33" spans="1:7" x14ac:dyDescent="0.2">
      <c r="A33" s="6" t="s">
        <v>26</v>
      </c>
      <c r="B33" s="18">
        <v>-32469277.969999999</v>
      </c>
      <c r="C33" s="18">
        <f>+VLOOKUP($A33,[1]EVHP!$B$7:$H$56,3,0)</f>
        <v>0</v>
      </c>
      <c r="D33" s="18">
        <f>+VLOOKUP($A33,[1]EVHP!$B$7:$H$56,4,0)</f>
        <v>0</v>
      </c>
      <c r="E33" s="18">
        <v>-32469277.969999999</v>
      </c>
      <c r="F33" s="17">
        <f>+VLOOKUP($A33,[1]EVHP!$B$7:$H$56,6,0)</f>
        <v>0</v>
      </c>
      <c r="G33" s="4"/>
    </row>
    <row r="34" spans="1:7" x14ac:dyDescent="0.2">
      <c r="A34" s="6" t="s">
        <v>25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4"/>
    </row>
    <row r="35" spans="1:7" x14ac:dyDescent="0.2">
      <c r="A35" s="6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4"/>
    </row>
    <row r="36" spans="1:7" x14ac:dyDescent="0.2">
      <c r="A36" s="6" t="s">
        <v>23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4"/>
    </row>
    <row r="37" spans="1:7" x14ac:dyDescent="0.2">
      <c r="A37" s="6" t="s">
        <v>22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4"/>
    </row>
    <row r="38" spans="1:7" x14ac:dyDescent="0.2">
      <c r="A38" s="6" t="s">
        <v>21</v>
      </c>
      <c r="B38" s="18">
        <v>-66240</v>
      </c>
      <c r="C38" s="18">
        <v>0</v>
      </c>
      <c r="D38" s="18">
        <v>0</v>
      </c>
      <c r="E38" s="18">
        <v>-66240</v>
      </c>
      <c r="F38" s="18">
        <v>0</v>
      </c>
      <c r="G38" s="4"/>
    </row>
    <row r="39" spans="1:7" x14ac:dyDescent="0.2">
      <c r="A39" s="6" t="s">
        <v>20</v>
      </c>
      <c r="B39" s="18">
        <v>5062711.72</v>
      </c>
      <c r="C39" s="18">
        <v>0</v>
      </c>
      <c r="D39" s="18">
        <v>0</v>
      </c>
      <c r="E39" s="18">
        <v>5062711.72</v>
      </c>
      <c r="F39" s="18">
        <v>0</v>
      </c>
      <c r="G39" s="4"/>
    </row>
    <row r="40" spans="1:7" x14ac:dyDescent="0.2">
      <c r="A40" s="6" t="s">
        <v>19</v>
      </c>
      <c r="B40" s="18">
        <v>65883972.130000003</v>
      </c>
      <c r="C40" s="18">
        <v>9111.44</v>
      </c>
      <c r="D40" s="18">
        <v>-146064.43</v>
      </c>
      <c r="E40" s="18">
        <v>65747019.140000001</v>
      </c>
      <c r="F40" s="18">
        <v>-136952.99</v>
      </c>
      <c r="G40" s="4">
        <f>+VLOOKUP($A40,[1]EVHP!$B$7:$H$56,7,0)</f>
        <v>0</v>
      </c>
    </row>
    <row r="41" spans="1:7" x14ac:dyDescent="0.2">
      <c r="A41" s="6" t="s">
        <v>18</v>
      </c>
      <c r="B41" s="18">
        <v>-2730241.45</v>
      </c>
      <c r="C41" s="18">
        <v>61953.25</v>
      </c>
      <c r="D41" s="18">
        <v>-40085.17</v>
      </c>
      <c r="E41" s="18">
        <v>-2708373.37</v>
      </c>
      <c r="F41" s="18">
        <v>21868.080000000002</v>
      </c>
      <c r="G41" s="4">
        <f>+VLOOKUP($A41,[1]EVHP!$B$7:$H$56,7,0)</f>
        <v>0</v>
      </c>
    </row>
    <row r="42" spans="1:7" x14ac:dyDescent="0.2">
      <c r="A42" s="6" t="s">
        <v>17</v>
      </c>
      <c r="B42" s="18">
        <v>32101860.260000002</v>
      </c>
      <c r="C42" s="18">
        <v>4403.53</v>
      </c>
      <c r="D42" s="18">
        <v>-33444.53</v>
      </c>
      <c r="E42" s="18">
        <v>32072819.260000002</v>
      </c>
      <c r="F42" s="18">
        <v>-29041</v>
      </c>
      <c r="G42" s="4">
        <f>+VLOOKUP($A42,[1]EVHP!$B$7:$H$56,7,0)</f>
        <v>0</v>
      </c>
    </row>
    <row r="43" spans="1:7" x14ac:dyDescent="0.2">
      <c r="A43" s="6" t="s">
        <v>60</v>
      </c>
      <c r="B43" s="18">
        <v>0</v>
      </c>
      <c r="C43" s="18">
        <v>1751701419.28</v>
      </c>
      <c r="D43" s="18">
        <v>-1741686738.99</v>
      </c>
      <c r="E43" s="18">
        <v>10014680.289999999</v>
      </c>
      <c r="F43" s="18">
        <v>10014680.289999999</v>
      </c>
      <c r="G43" s="4">
        <f>+VLOOKUP($A43,[1]EVHP!$B$7:$H$56,7,0)</f>
        <v>0</v>
      </c>
    </row>
    <row r="44" spans="1:7" x14ac:dyDescent="0.2">
      <c r="A44" s="6" t="s">
        <v>16</v>
      </c>
      <c r="B44" s="18">
        <v>-3711119.8</v>
      </c>
      <c r="C44" s="18">
        <v>0</v>
      </c>
      <c r="D44" s="18">
        <v>0</v>
      </c>
      <c r="E44" s="18">
        <v>-3711119.8</v>
      </c>
      <c r="F44" s="18">
        <v>0</v>
      </c>
      <c r="G44" s="4">
        <f>+VLOOKUP($A44,[1]EVHP!$B$7:$H$56,7,0)</f>
        <v>0</v>
      </c>
    </row>
    <row r="45" spans="1:7" x14ac:dyDescent="0.2">
      <c r="A45" s="6" t="s">
        <v>58</v>
      </c>
      <c r="B45" s="18">
        <v>-312782.40000000002</v>
      </c>
      <c r="C45" s="18">
        <v>2429809.2000000002</v>
      </c>
      <c r="D45" s="18">
        <v>-4859618.4000000004</v>
      </c>
      <c r="E45" s="18">
        <v>-2742591.6</v>
      </c>
      <c r="F45" s="18">
        <v>-2429809.2000000002</v>
      </c>
      <c r="G45" s="4">
        <f>+VLOOKUP($A45,[1]EVHP!$B$7:$H$56,7,0)</f>
        <v>0</v>
      </c>
    </row>
    <row r="46" spans="1:7" x14ac:dyDescent="0.2">
      <c r="A46" s="6" t="s">
        <v>15</v>
      </c>
      <c r="B46" s="18">
        <v>-73099573.170000002</v>
      </c>
      <c r="C46" s="18">
        <v>0</v>
      </c>
      <c r="D46" s="18">
        <v>-2160159.1800000002</v>
      </c>
      <c r="E46" s="18">
        <v>-75259732.349999994</v>
      </c>
      <c r="F46" s="18">
        <v>-2160159.1800000002</v>
      </c>
      <c r="G46" s="4">
        <f>+VLOOKUP($A46,[1]EVHP!$B$7:$H$56,7,0)</f>
        <v>0</v>
      </c>
    </row>
    <row r="47" spans="1:7" x14ac:dyDescent="0.2">
      <c r="A47" s="5" t="s">
        <v>14</v>
      </c>
      <c r="B47" s="18">
        <f>+VLOOKUP($A47,[1]EVHP!$B$7:$H$56,2,0)</f>
        <v>-351943661.04000002</v>
      </c>
      <c r="C47" s="18">
        <f>+VLOOKUP($A47,[1]EVHP!$B$7:$H$56,3,0)</f>
        <v>0</v>
      </c>
      <c r="D47" s="18">
        <f>+VLOOKUP($A47,[1]EVHP!$B$7:$H$56,4,0)</f>
        <v>0</v>
      </c>
      <c r="E47" s="18">
        <f>+VLOOKUP($A47,[1]EVHP!$B$7:$H$56,5,0)</f>
        <v>-351943661.04000002</v>
      </c>
      <c r="F47" s="18">
        <f>+VLOOKUP($A47,[1]EVHP!$B$7:$H$56,6,0)</f>
        <v>0</v>
      </c>
      <c r="G47" s="4" t="str">
        <f>+VLOOKUP($A47,[1]EVHP!$B$7:$H$56,7,0)</f>
        <v>VHP-02</v>
      </c>
    </row>
    <row r="48" spans="1:7" x14ac:dyDescent="0.2">
      <c r="A48" s="5" t="s">
        <v>13</v>
      </c>
      <c r="B48" s="18">
        <f>+VLOOKUP($A48,[1]EVHP!$B$7:$H$56,2,0)</f>
        <v>-347525674.52999997</v>
      </c>
      <c r="C48" s="18">
        <f>+VLOOKUP($A48,[1]EVHP!$B$7:$H$56,3,0)</f>
        <v>0</v>
      </c>
      <c r="D48" s="18">
        <f>+VLOOKUP($A48,[1]EVHP!$B$7:$H$56,4,0)</f>
        <v>0</v>
      </c>
      <c r="E48" s="18">
        <f>+VLOOKUP($A48,[1]EVHP!$B$7:$H$56,5,0)</f>
        <v>-347525674.52999997</v>
      </c>
      <c r="F48" s="18">
        <f>+VLOOKUP($A48,[1]EVHP!$B$7:$H$56,6,0)</f>
        <v>0</v>
      </c>
      <c r="G48" s="4">
        <f>+VLOOKUP($A48,[1]EVHP!$B$7:$H$56,7,0)</f>
        <v>0</v>
      </c>
    </row>
    <row r="49" spans="1:7" x14ac:dyDescent="0.2">
      <c r="A49" s="6" t="s">
        <v>12</v>
      </c>
      <c r="B49" s="18">
        <f>+VLOOKUP($A49,[1]EVHP!$B$7:$H$56,2,0)</f>
        <v>-347525674.52999997</v>
      </c>
      <c r="C49" s="18">
        <f>+VLOOKUP($A49,[1]EVHP!$B$7:$H$56,3,0)</f>
        <v>0</v>
      </c>
      <c r="D49" s="18">
        <f>+VLOOKUP($A49,[1]EVHP!$B$7:$H$56,4,0)</f>
        <v>0</v>
      </c>
      <c r="E49" s="18">
        <f>+VLOOKUP($A49,[1]EVHP!$B$7:$H$56,5,0)</f>
        <v>-347525674.52999997</v>
      </c>
      <c r="F49" s="18">
        <f>+VLOOKUP($A49,[1]EVHP!$B$7:$H$56,6,0)</f>
        <v>0</v>
      </c>
      <c r="G49" s="4">
        <f>+VLOOKUP($A49,[1]EVHP!$B$7:$H$56,7,0)</f>
        <v>0</v>
      </c>
    </row>
    <row r="50" spans="1:7" x14ac:dyDescent="0.2">
      <c r="A50" s="5" t="s">
        <v>11</v>
      </c>
      <c r="B50" s="18">
        <v>-4417986.51</v>
      </c>
      <c r="C50" s="18">
        <v>0</v>
      </c>
      <c r="D50" s="18">
        <v>0</v>
      </c>
      <c r="E50" s="18">
        <v>-4417986.51</v>
      </c>
      <c r="F50" s="18">
        <f>+VLOOKUP($A50,[1]EVHP!$B$7:$H$56,6,0)</f>
        <v>0</v>
      </c>
      <c r="G50" s="4">
        <f>+VLOOKUP($A50,[1]EVHP!$B$7:$H$56,7,0)</f>
        <v>0</v>
      </c>
    </row>
    <row r="51" spans="1:7" x14ac:dyDescent="0.2">
      <c r="A51" s="6" t="s">
        <v>10</v>
      </c>
      <c r="B51" s="18">
        <v>-4417986.51</v>
      </c>
      <c r="C51" s="18">
        <v>0</v>
      </c>
      <c r="D51" s="18">
        <v>0</v>
      </c>
      <c r="E51" s="18">
        <v>-4417986.51</v>
      </c>
      <c r="F51" s="18">
        <f>+VLOOKUP($A51,[1]EVHP!$B$7:$H$56,6,0)</f>
        <v>0</v>
      </c>
      <c r="G51" s="4">
        <f>+VLOOKUP($A51,[1]EVHP!$B$7:$H$56,7,0)</f>
        <v>0</v>
      </c>
    </row>
    <row r="52" spans="1:7" x14ac:dyDescent="0.2">
      <c r="A52" s="5" t="s">
        <v>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/>
    </row>
    <row r="53" spans="1:7" x14ac:dyDescent="0.2">
      <c r="A53" s="5" t="s">
        <v>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/>
    </row>
    <row r="54" spans="1:7" x14ac:dyDescent="0.2">
      <c r="A54" s="6" t="s">
        <v>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/>
    </row>
    <row r="55" spans="1:7" x14ac:dyDescent="0.2">
      <c r="A55" s="5" t="s">
        <v>6</v>
      </c>
      <c r="B55" s="17">
        <v>55073302.880000003</v>
      </c>
      <c r="C55" s="17">
        <v>574.88</v>
      </c>
      <c r="D55" s="17">
        <v>-370.94</v>
      </c>
      <c r="E55" s="17">
        <v>55073506.82</v>
      </c>
      <c r="F55" s="17">
        <v>203.94</v>
      </c>
      <c r="G55" s="7" t="str">
        <f>+VLOOKUP($A55,[1]EVHP!$B$7:$H$56,7,0)</f>
        <v>VHP-02</v>
      </c>
    </row>
    <row r="56" spans="1:7" x14ac:dyDescent="0.2">
      <c r="A56" s="5" t="s">
        <v>5</v>
      </c>
      <c r="B56" s="18">
        <v>55073302.880000003</v>
      </c>
      <c r="C56" s="18">
        <v>574.88</v>
      </c>
      <c r="D56" s="18">
        <v>-370.94</v>
      </c>
      <c r="E56" s="18">
        <v>55073506.82</v>
      </c>
      <c r="F56" s="18">
        <v>203.94</v>
      </c>
      <c r="G56" s="4">
        <f>+VLOOKUP($A56,[1]EVHP!$B$7:$H$56,7,0)</f>
        <v>0</v>
      </c>
    </row>
    <row r="57" spans="1:7" x14ac:dyDescent="0.2">
      <c r="A57" s="6" t="s">
        <v>4</v>
      </c>
      <c r="B57" s="18">
        <v>55073302.880000003</v>
      </c>
      <c r="C57" s="18">
        <v>574.88</v>
      </c>
      <c r="D57" s="18">
        <v>-370.94</v>
      </c>
      <c r="E57" s="18">
        <v>55073506.82</v>
      </c>
      <c r="F57" s="18">
        <v>203.94</v>
      </c>
      <c r="G57" s="4" t="e">
        <f>+VLOOKUP($A57,[1]EVHP!$B$7:$H$56,7,0)</f>
        <v>#N/A</v>
      </c>
    </row>
    <row r="58" spans="1:7" x14ac:dyDescent="0.2">
      <c r="A58" s="5" t="s">
        <v>3</v>
      </c>
      <c r="B58" s="18">
        <v>-3898106.27</v>
      </c>
      <c r="C58" s="18">
        <v>0</v>
      </c>
      <c r="D58" s="18">
        <v>0</v>
      </c>
      <c r="E58" s="18">
        <v>-3898106.27</v>
      </c>
      <c r="F58" s="18">
        <v>0</v>
      </c>
      <c r="G58" s="4">
        <f>+VLOOKUP($A58,[1]EVHP!$B$7:$H$56,7,0)</f>
        <v>0</v>
      </c>
    </row>
    <row r="59" spans="1:7" x14ac:dyDescent="0.2">
      <c r="A59" s="5" t="s">
        <v>2</v>
      </c>
      <c r="B59" s="18">
        <v>-3898106.27</v>
      </c>
      <c r="C59" s="18">
        <v>0</v>
      </c>
      <c r="D59" s="18">
        <v>0</v>
      </c>
      <c r="E59" s="18">
        <v>-3898106.27</v>
      </c>
      <c r="F59" s="18">
        <v>0</v>
      </c>
      <c r="G59" s="4">
        <f>+VLOOKUP($A59,[1]EVHP!$B$7:$H$56,7,0)</f>
        <v>0</v>
      </c>
    </row>
    <row r="60" spans="1:7" x14ac:dyDescent="0.2">
      <c r="A60" s="3" t="s">
        <v>1</v>
      </c>
      <c r="B60" s="21">
        <f>+VLOOKUP($A60,[1]EVHP!$B$7:$H$56,2,0)</f>
        <v>-3898106.27</v>
      </c>
      <c r="C60" s="21">
        <f>+VLOOKUP($A60,[1]EVHP!$B$7:$H$56,3,0)</f>
        <v>0</v>
      </c>
      <c r="D60" s="21">
        <f>+VLOOKUP($A60,[1]EVHP!$B$7:$H$56,4,0)</f>
        <v>0</v>
      </c>
      <c r="E60" s="21">
        <f>+VLOOKUP($A60,[1]EVHP!$B$7:$H$56,5,0)</f>
        <v>-3898106.27</v>
      </c>
      <c r="F60" s="21">
        <f>+VLOOKUP($A60,[1]EVHP!$B$7:$H$56,6,0)</f>
        <v>0</v>
      </c>
      <c r="G60" s="2">
        <f>+VLOOKUP($A60,[1]EVHP!$B$7:$H$56,7,0)</f>
        <v>0</v>
      </c>
    </row>
    <row r="61" spans="1:7" x14ac:dyDescent="0.2">
      <c r="B61" s="22"/>
      <c r="C61" s="22"/>
      <c r="D61" s="22"/>
      <c r="E61" s="22"/>
      <c r="F61" s="22"/>
    </row>
    <row r="62" spans="1:7" x14ac:dyDescent="0.2">
      <c r="A62" s="1" t="s"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2017-07-27T00:16:52Z</cp:lastPrinted>
  <dcterms:created xsi:type="dcterms:W3CDTF">2017-07-26T18:36:06Z</dcterms:created>
  <dcterms:modified xsi:type="dcterms:W3CDTF">2017-07-27T01:59:11Z</dcterms:modified>
</cp:coreProperties>
</file>