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FORMACIÓN CONTABLE\"/>
    </mc:Choice>
  </mc:AlternateContent>
  <bookViews>
    <workbookView xWindow="0" yWindow="0" windowWidth="20490" windowHeight="7155"/>
  </bookViews>
  <sheets>
    <sheet name="EADO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<sst xmlns="http://schemas.openxmlformats.org/spreadsheetml/2006/main" count="22" uniqueCount="22">
  <si>
    <t>Bajo protesta de decir verdad declaramos que los Estados Financieros y sus notas son razonablemente correctos y son responsabilidad del emisor.</t>
  </si>
  <si>
    <t>2191 Ingresos por Clasificar</t>
  </si>
  <si>
    <t>2190 Otros Pasivos a Corto Plazo</t>
  </si>
  <si>
    <t>2119 Otras Cuentas por Pagar a CP</t>
  </si>
  <si>
    <t>2117 Retenciones y Contribuciones por</t>
  </si>
  <si>
    <t>2115 Transferencias Otorgadas por Pagar</t>
  </si>
  <si>
    <t>2113 Contratistas por Obras Públicas</t>
  </si>
  <si>
    <t>2112 Proveedores por Pagar a CP</t>
  </si>
  <si>
    <t>2111 Serv.Personales por Pagar a CP</t>
  </si>
  <si>
    <t>2110 Cuentas por Pagar a Corto Plazo</t>
  </si>
  <si>
    <t>2100 PASIVO CIRCULANTE</t>
  </si>
  <si>
    <t>2000 PASIVO</t>
  </si>
  <si>
    <t>FLUJO</t>
  </si>
  <si>
    <t>Saldo Final</t>
  </si>
  <si>
    <t>Abonos</t>
  </si>
  <si>
    <t>Cargos</t>
  </si>
  <si>
    <t>Saldo Inicial</t>
  </si>
  <si>
    <t>Concepto</t>
  </si>
  <si>
    <t>ESTADO ANALITICO DEL PASIVO</t>
  </si>
  <si>
    <t>COLEGIO DE EDUCACIÓN PROFESIONAL TÉCNICA DEL ESTADO DE GUANAJUATO</t>
  </si>
  <si>
    <t>2199 Otros Pasivos Circulantes</t>
  </si>
  <si>
    <t>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</si>
</sst>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theme="8" tint="-0.49998474074526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44" fontId="2" fillId="2" borderId="1" xfId="1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44" fontId="2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4" fontId="2" fillId="2" borderId="2" xfId="1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44" fontId="3" fillId="3" borderId="2" xfId="1" applyNumberFormat="1" applyFont="1" applyFill="1" applyBorder="1" applyAlignment="1">
      <alignment horizontal="left"/>
    </xf>
    <xf numFmtId="44" fontId="3" fillId="3" borderId="2" xfId="1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44" fontId="3" fillId="3" borderId="3" xfId="1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4/ESTADOS%20FINANCIEROS%202014/DICIEMBRE%202014/ESTADOS%20FINANCIEROS%20DIC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P"/>
      <sheetName val="ECSF"/>
      <sheetName val="PC"/>
      <sheetName val="ESF-01"/>
      <sheetName val="ESF-02"/>
      <sheetName val="ESF-03"/>
      <sheetName val="ESF-05"/>
      <sheetName val="ESF-06"/>
      <sheetName val="ESF-07"/>
      <sheetName val="ESF-08"/>
      <sheetName val="ESF-09"/>
      <sheetName val="ESF-10"/>
      <sheetName val="ESF-11"/>
      <sheetName val="ESF-12"/>
      <sheetName val="ESF-13"/>
      <sheetName val="ESF-14"/>
      <sheetName val="ERA-01"/>
      <sheetName val="ERA-02"/>
      <sheetName val="ERA-03"/>
      <sheetName val="VHP-01"/>
      <sheetName val="VHP-02"/>
      <sheetName val="EFE-01"/>
      <sheetName val="EFE-02"/>
      <sheetName val="NOTAS"/>
      <sheetName val="INGRESOS"/>
      <sheetName val="EGRESOS"/>
      <sheetName val="EDO PTRO I-E"/>
      <sheetName val="PRESUPUESTO X CAPI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2000 PASIVO</v>
          </cell>
          <cell r="C7">
            <v>-39299401.159999996</v>
          </cell>
          <cell r="D7">
            <v>484977068.12</v>
          </cell>
          <cell r="E7">
            <v>-514241290.67000002</v>
          </cell>
          <cell r="F7">
            <v>-68563623.709999993</v>
          </cell>
          <cell r="G7">
            <v>-29264222.550000001</v>
          </cell>
        </row>
        <row r="8">
          <cell r="B8" t="str">
            <v>2100 PASIVO CIRCULANTE</v>
          </cell>
          <cell r="C8">
            <v>-39299401.159999996</v>
          </cell>
          <cell r="D8">
            <v>484977068.12</v>
          </cell>
          <cell r="E8">
            <v>-514241290.67000002</v>
          </cell>
          <cell r="F8">
            <v>-68563623.709999993</v>
          </cell>
          <cell r="G8">
            <v>-29264222.550000001</v>
          </cell>
        </row>
        <row r="9">
          <cell r="B9" t="str">
            <v>2110 Cuentas por Pagar a Corto Plazo</v>
          </cell>
          <cell r="C9">
            <v>-31928177.16</v>
          </cell>
          <cell r="D9">
            <v>371595345.04000002</v>
          </cell>
          <cell r="E9">
            <v>-399428504.64999998</v>
          </cell>
          <cell r="F9">
            <v>-59761336.770000003</v>
          </cell>
          <cell r="G9">
            <v>-27833159.609999999</v>
          </cell>
        </row>
        <row r="10">
          <cell r="B10" t="str">
            <v>2111 Serv.Personales por Pagar a CP</v>
          </cell>
          <cell r="C10">
            <v>-7897582.4199999999</v>
          </cell>
          <cell r="D10">
            <v>82721549.25</v>
          </cell>
          <cell r="E10">
            <v>-89245403.180000007</v>
          </cell>
          <cell r="F10">
            <v>-14421436.35</v>
          </cell>
          <cell r="G10">
            <v>-6523853.9299999997</v>
          </cell>
        </row>
        <row r="11">
          <cell r="B11" t="str">
            <v>2112 Proveedores por Pagar a CP</v>
          </cell>
          <cell r="C11">
            <v>-8695533.6300000008</v>
          </cell>
          <cell r="D11">
            <v>119478114.04000001</v>
          </cell>
          <cell r="E11">
            <v>-116678899.76000001</v>
          </cell>
          <cell r="F11">
            <v>-5896319.3499999996</v>
          </cell>
          <cell r="G11">
            <v>2799214.28</v>
          </cell>
        </row>
        <row r="12">
          <cell r="B12" t="str">
            <v>2113 Contratistas por Obras Públicas</v>
          </cell>
          <cell r="C12">
            <v>0</v>
          </cell>
          <cell r="D12">
            <v>0</v>
          </cell>
          <cell r="E12">
            <v>-10760436.439999999</v>
          </cell>
          <cell r="F12">
            <v>-10760436.439999999</v>
          </cell>
          <cell r="G12">
            <v>-10760436.439999999</v>
          </cell>
        </row>
        <row r="13">
          <cell r="B13" t="str">
            <v>2117 Retenciones y Contribuciones por</v>
          </cell>
          <cell r="C13">
            <v>-4548519.28</v>
          </cell>
          <cell r="D13">
            <v>51261458.039999999</v>
          </cell>
          <cell r="E13">
            <v>-52002526.009999998</v>
          </cell>
          <cell r="F13">
            <v>-5289587.25</v>
          </cell>
          <cell r="G13">
            <v>-741067.97</v>
          </cell>
        </row>
        <row r="14">
          <cell r="B14" t="str">
            <v>2119 Otras Cuentas por Pagar a CP</v>
          </cell>
          <cell r="C14">
            <v>-10786541.83</v>
          </cell>
          <cell r="D14">
            <v>118134223.70999999</v>
          </cell>
          <cell r="E14">
            <v>-130741239.26000001</v>
          </cell>
          <cell r="F14">
            <v>-23393557.379999999</v>
          </cell>
          <cell r="G14">
            <v>-12607015.550000001</v>
          </cell>
        </row>
        <row r="15">
          <cell r="B15" t="str">
            <v>2190 Otros Pasivos a Corto Plazo</v>
          </cell>
          <cell r="C15">
            <v>-7371224</v>
          </cell>
          <cell r="D15">
            <v>113381723.08</v>
          </cell>
          <cell r="E15">
            <v>-114812786.02</v>
          </cell>
          <cell r="F15">
            <v>-8802286.9399999995</v>
          </cell>
          <cell r="G15">
            <v>-1431062.94</v>
          </cell>
        </row>
        <row r="16">
          <cell r="B16" t="str">
            <v>2191 Ingresos por Clasificar</v>
          </cell>
          <cell r="C16">
            <v>-7371224</v>
          </cell>
          <cell r="D16">
            <v>7979144.8700000001</v>
          </cell>
          <cell r="E16">
            <v>-4583602</v>
          </cell>
          <cell r="F16">
            <v>-3975681.13</v>
          </cell>
          <cell r="G16">
            <v>3395542.87</v>
          </cell>
        </row>
        <row r="17">
          <cell r="B17" t="str">
            <v>2199 Otros Pasivos Circulantes</v>
          </cell>
          <cell r="C17">
            <v>0</v>
          </cell>
          <cell r="D17">
            <v>105402578.20999999</v>
          </cell>
          <cell r="E17">
            <v>-110229184.02</v>
          </cell>
          <cell r="F17">
            <v>-4826605.8099999996</v>
          </cell>
          <cell r="G17">
            <v>-4826605.8099999996</v>
          </cell>
        </row>
        <row r="18">
          <cell r="B18" t="str">
            <v>" Bajo protesta de decir verdad declaramos que los Estados Financieros y sus notas, son razonablemente correctos y son responsabilidad del emisor".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Normal="100" zoomScaleSheetLayoutView="100" workbookViewId="0">
      <selection activeCell="C14" sqref="C14"/>
    </sheetView>
  </sheetViews>
  <sheetFormatPr baseColWidth="10" defaultRowHeight="12.75" x14ac:dyDescent="0.2"/>
  <cols>
    <col min="1" max="1" width="43.85546875" style="1" bestFit="1" customWidth="1"/>
    <col min="2" max="2" width="16.85546875" style="1" bestFit="1" customWidth="1"/>
    <col min="3" max="4" width="18" style="1" bestFit="1" customWidth="1"/>
    <col min="5" max="6" width="16.85546875" style="1" bestFit="1" customWidth="1"/>
    <col min="7" max="16384" width="11.42578125" style="1"/>
  </cols>
  <sheetData>
    <row r="1" spans="1:6" x14ac:dyDescent="0.2">
      <c r="A1" s="14" t="s">
        <v>19</v>
      </c>
      <c r="B1" s="14"/>
      <c r="C1" s="14"/>
      <c r="D1" s="14"/>
      <c r="E1" s="14"/>
      <c r="F1" s="14"/>
    </row>
    <row r="2" spans="1:6" x14ac:dyDescent="0.2">
      <c r="A2" s="14" t="s">
        <v>18</v>
      </c>
      <c r="B2" s="14"/>
      <c r="C2" s="14"/>
      <c r="D2" s="14"/>
      <c r="E2" s="14"/>
      <c r="F2" s="14"/>
    </row>
    <row r="3" spans="1:6" x14ac:dyDescent="0.2">
      <c r="A3" s="14" t="s">
        <v>21</v>
      </c>
      <c r="B3" s="14"/>
      <c r="C3" s="14"/>
      <c r="D3" s="14"/>
      <c r="E3" s="14"/>
      <c r="F3" s="14"/>
    </row>
    <row r="5" spans="1:6" x14ac:dyDescent="0.2">
      <c r="A5" s="12" t="s">
        <v>17</v>
      </c>
      <c r="B5" s="13" t="s">
        <v>16</v>
      </c>
      <c r="C5" s="13" t="s">
        <v>15</v>
      </c>
      <c r="D5" s="13" t="s">
        <v>14</v>
      </c>
      <c r="E5" s="13" t="s">
        <v>13</v>
      </c>
      <c r="F5" s="13" t="s">
        <v>12</v>
      </c>
    </row>
    <row r="6" spans="1:6" x14ac:dyDescent="0.2">
      <c r="A6" s="12" t="s">
        <v>11</v>
      </c>
      <c r="B6" s="11">
        <f>+VLOOKUP($A6,[1]EADP!$B$7:$G$18,2,0)</f>
        <v>-39299401.159999996</v>
      </c>
      <c r="C6" s="11">
        <f>+VLOOKUP($A6,[1]EADP!$B$7:$G$18,3,0)</f>
        <v>484977068.12</v>
      </c>
      <c r="D6" s="11">
        <f>+VLOOKUP($A6,[1]EADP!$B$7:$G$18,4,0)</f>
        <v>-514241290.67000002</v>
      </c>
      <c r="E6" s="11">
        <f>+VLOOKUP($A6,[1]EADP!$B$7:$G$18,5,0)</f>
        <v>-68563623.709999993</v>
      </c>
      <c r="F6" s="11">
        <f>+VLOOKUP($A6,[1]EADP!$B$7:$G$18,6,0)</f>
        <v>-29264222.550000001</v>
      </c>
    </row>
    <row r="7" spans="1:6" x14ac:dyDescent="0.2">
      <c r="A7" s="10" t="s">
        <v>10</v>
      </c>
      <c r="B7" s="9">
        <f>+VLOOKUP($A7,[1]EADP!$B$7:$G$18,2,0)</f>
        <v>-39299401.159999996</v>
      </c>
      <c r="C7" s="9">
        <f>+VLOOKUP($A7,[1]EADP!$B$7:$G$18,3,0)</f>
        <v>484977068.12</v>
      </c>
      <c r="D7" s="8">
        <f>+VLOOKUP($A7,[1]EADP!$B$7:$G$18,4,0)</f>
        <v>-514241290.67000002</v>
      </c>
      <c r="E7" s="8">
        <f>+VLOOKUP($A7,[1]EADP!$B$7:$G$18,5,0)</f>
        <v>-68563623.709999993</v>
      </c>
      <c r="F7" s="8">
        <f>+VLOOKUP($A7,[1]EADP!$B$7:$G$18,6,0)</f>
        <v>-29264222.550000001</v>
      </c>
    </row>
    <row r="8" spans="1:6" x14ac:dyDescent="0.2">
      <c r="A8" s="5" t="s">
        <v>9</v>
      </c>
      <c r="B8" s="4">
        <f>+VLOOKUP($A8,[1]EADP!$B$7:$G$18,2,0)</f>
        <v>-31928177.16</v>
      </c>
      <c r="C8" s="4">
        <f>+VLOOKUP($A8,[1]EADP!$B$7:$G$18,3,0)</f>
        <v>371595345.04000002</v>
      </c>
      <c r="D8" s="4">
        <f>+VLOOKUP($A8,[1]EADP!$B$7:$G$18,4,0)</f>
        <v>-399428504.64999998</v>
      </c>
      <c r="E8" s="4">
        <f>+VLOOKUP($A8,[1]EADP!$B$7:$G$18,5,0)</f>
        <v>-59761336.770000003</v>
      </c>
      <c r="F8" s="4">
        <f>+VLOOKUP($A8,[1]EADP!$B$7:$G$18,6,0)</f>
        <v>-27833159.609999999</v>
      </c>
    </row>
    <row r="9" spans="1:6" x14ac:dyDescent="0.2">
      <c r="A9" s="7" t="s">
        <v>8</v>
      </c>
      <c r="B9" s="6">
        <f>+VLOOKUP($A9,[1]EADP!$B$7:$G$18,2,0)</f>
        <v>-7897582.4199999999</v>
      </c>
      <c r="C9" s="6">
        <f>+VLOOKUP($A9,[1]EADP!$B$7:$G$18,3,0)</f>
        <v>82721549.25</v>
      </c>
      <c r="D9" s="6">
        <f>+VLOOKUP($A9,[1]EADP!$B$7:$G$18,4,0)</f>
        <v>-89245403.180000007</v>
      </c>
      <c r="E9" s="6">
        <f>+VLOOKUP($A9,[1]EADP!$B$7:$G$18,5,0)</f>
        <v>-14421436.35</v>
      </c>
      <c r="F9" s="6">
        <f>+VLOOKUP($A9,[1]EADP!$B$7:$G$18,6,0)</f>
        <v>-6523853.9299999997</v>
      </c>
    </row>
    <row r="10" spans="1:6" x14ac:dyDescent="0.2">
      <c r="A10" s="7" t="s">
        <v>7</v>
      </c>
      <c r="B10" s="6">
        <f>+VLOOKUP($A10,[1]EADP!$B$7:$G$18,2,0)</f>
        <v>-8695533.6300000008</v>
      </c>
      <c r="C10" s="6">
        <f>+VLOOKUP($A10,[1]EADP!$B$7:$G$18,3,0)</f>
        <v>119478114.04000001</v>
      </c>
      <c r="D10" s="6">
        <f>+VLOOKUP($A10,[1]EADP!$B$7:$G$18,4,0)</f>
        <v>-116678899.76000001</v>
      </c>
      <c r="E10" s="6">
        <f>+VLOOKUP($A10,[1]EADP!$B$7:$G$18,5,0)</f>
        <v>-5896319.3499999996</v>
      </c>
      <c r="F10" s="6">
        <f>+VLOOKUP($A10,[1]EADP!$B$7:$G$18,6,0)</f>
        <v>2799214.28</v>
      </c>
    </row>
    <row r="11" spans="1:6" x14ac:dyDescent="0.2">
      <c r="A11" s="7" t="s">
        <v>6</v>
      </c>
      <c r="B11" s="6">
        <f>+VLOOKUP($A11,[1]EADP!$B$7:$G$18,2,0)</f>
        <v>0</v>
      </c>
      <c r="C11" s="6">
        <f>+VLOOKUP($A11,[1]EADP!$B$7:$G$18,3,0)</f>
        <v>0</v>
      </c>
      <c r="D11" s="6">
        <f>+VLOOKUP($A11,[1]EADP!$B$7:$G$18,4,0)</f>
        <v>-10760436.439999999</v>
      </c>
      <c r="E11" s="6">
        <f>+VLOOKUP($A11,[1]EADP!$B$7:$G$18,5,0)</f>
        <v>-10760436.439999999</v>
      </c>
      <c r="F11" s="6">
        <f>+VLOOKUP($A11,[1]EADP!$B$7:$G$18,6,0)</f>
        <v>-10760436.439999999</v>
      </c>
    </row>
    <row r="12" spans="1:6" x14ac:dyDescent="0.2">
      <c r="A12" s="7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">
      <c r="A13" s="7" t="s">
        <v>4</v>
      </c>
      <c r="B13" s="6">
        <f>+VLOOKUP($A13,[1]EADP!$B$7:$G$18,2,0)</f>
        <v>-4548519.28</v>
      </c>
      <c r="C13" s="6">
        <f>+VLOOKUP($A13,[1]EADP!$B$7:$G$18,3,0)</f>
        <v>51261458.039999999</v>
      </c>
      <c r="D13" s="6">
        <f>+VLOOKUP($A13,[1]EADP!$B$7:$G$18,4,0)</f>
        <v>-52002526.009999998</v>
      </c>
      <c r="E13" s="6">
        <f>+VLOOKUP($A13,[1]EADP!$B$7:$G$18,5,0)</f>
        <v>-5289587.25</v>
      </c>
      <c r="F13" s="6">
        <f>+VLOOKUP($A13,[1]EADP!$B$7:$G$18,6,0)</f>
        <v>-741067.97</v>
      </c>
    </row>
    <row r="14" spans="1:6" x14ac:dyDescent="0.2">
      <c r="A14" s="7" t="s">
        <v>3</v>
      </c>
      <c r="B14" s="6">
        <f>+VLOOKUP($A14,[1]EADP!$B$7:$G$18,2,0)</f>
        <v>-10786541.83</v>
      </c>
      <c r="C14" s="6">
        <f>+VLOOKUP($A14,[1]EADP!$B$7:$G$18,3,0)</f>
        <v>118134223.70999999</v>
      </c>
      <c r="D14" s="6">
        <f>+VLOOKUP($A14,[1]EADP!$B$7:$G$18,4,0)</f>
        <v>-130741239.26000001</v>
      </c>
      <c r="E14" s="6">
        <f>+VLOOKUP($A14,[1]EADP!$B$7:$G$18,5,0)</f>
        <v>-23393557.379999999</v>
      </c>
      <c r="F14" s="6">
        <f>+VLOOKUP($A14,[1]EADP!$B$7:$G$18,6,0)</f>
        <v>-12607015.550000001</v>
      </c>
    </row>
    <row r="15" spans="1:6" x14ac:dyDescent="0.2">
      <c r="A15" s="5" t="s">
        <v>2</v>
      </c>
      <c r="B15" s="4">
        <f>+VLOOKUP($A15,[1]EADP!$B$7:$G$18,2,0)</f>
        <v>-7371224</v>
      </c>
      <c r="C15" s="4">
        <f>+VLOOKUP($A15,[1]EADP!$B$7:$G$18,3,0)</f>
        <v>113381723.08</v>
      </c>
      <c r="D15" s="4">
        <f>+VLOOKUP($A15,[1]EADP!$B$7:$G$18,4,0)</f>
        <v>-114812786.02</v>
      </c>
      <c r="E15" s="4">
        <f>+VLOOKUP($A15,[1]EADP!$B$7:$G$18,5,0)</f>
        <v>-8802286.9399999995</v>
      </c>
      <c r="F15" s="4">
        <f>+VLOOKUP($A15,[1]EADP!$B$7:$G$18,6,0)</f>
        <v>-1431062.94</v>
      </c>
    </row>
    <row r="16" spans="1:6" x14ac:dyDescent="0.2">
      <c r="A16" s="7" t="s">
        <v>1</v>
      </c>
      <c r="B16" s="6">
        <f>+VLOOKUP($A16,[1]EADP!$B$7:$G$18,2,0)</f>
        <v>-7371224</v>
      </c>
      <c r="C16" s="6">
        <f>+VLOOKUP($A16,[1]EADP!$B$7:$G$18,3,0)</f>
        <v>7979144.8700000001</v>
      </c>
      <c r="D16" s="6">
        <f>+VLOOKUP($A16,[1]EADP!$B$7:$G$18,4,0)</f>
        <v>-4583602</v>
      </c>
      <c r="E16" s="6">
        <f>+VLOOKUP($A16,[1]EADP!$B$7:$G$18,5,0)</f>
        <v>-3975681.13</v>
      </c>
      <c r="F16" s="6">
        <f>+VLOOKUP($A16,[1]EADP!$B$7:$G$18,6,0)</f>
        <v>3395542.87</v>
      </c>
    </row>
    <row r="17" spans="1:6" x14ac:dyDescent="0.2">
      <c r="A17" s="3" t="s">
        <v>20</v>
      </c>
      <c r="B17" s="2">
        <f>+VLOOKUP($A17,[1]EADP!$B$7:$G$18,2,0)</f>
        <v>0</v>
      </c>
      <c r="C17" s="2">
        <f>+VLOOKUP($A17,[1]EADP!$B$7:$G$18,3,0)</f>
        <v>105402578.20999999</v>
      </c>
      <c r="D17" s="2">
        <f>+VLOOKUP($A17,[1]EADP!$B$7:$G$18,4,0)</f>
        <v>-110229184.02</v>
      </c>
      <c r="E17" s="2">
        <f>+VLOOKUP($A17,[1]EADP!$B$7:$G$18,5,0)</f>
        <v>-4826605.8099999996</v>
      </c>
      <c r="F17" s="2">
        <f>+VLOOKUP($A17,[1]EADP!$B$7:$G$18,6,0)</f>
        <v>-4826605.8099999996</v>
      </c>
    </row>
    <row r="19" spans="1:6" x14ac:dyDescent="0.2">
      <c r="A19" s="1" t="s"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2017-07-27T02:16:41Z</cp:lastPrinted>
  <dcterms:created xsi:type="dcterms:W3CDTF">2017-07-26T19:02:07Z</dcterms:created>
  <dcterms:modified xsi:type="dcterms:W3CDTF">2017-07-27T02:16:45Z</dcterms:modified>
</cp:coreProperties>
</file>